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7035" tabRatio="601" activeTab="0"/>
  </bookViews>
  <sheets>
    <sheet name="名目" sheetId="1" r:id="rId1"/>
    <sheet name="実質" sheetId="2" r:id="rId2"/>
    <sheet name="物量表" sheetId="3" r:id="rId3"/>
  </sheets>
  <definedNames/>
  <calcPr fullCalcOnLoad="1"/>
</workbook>
</file>

<file path=xl/sharedStrings.xml><?xml version="1.0" encoding="utf-8"?>
<sst xmlns="http://schemas.openxmlformats.org/spreadsheetml/2006/main" count="3956" uniqueCount="250">
  <si>
    <t>　　　　　　　　　　　　　　　　　　　</t>
  </si>
  <si>
    <t xml:space="preserve"> 表１４　実質値による環境・経済統合勘定表の試算結果（１９９０年）</t>
  </si>
  <si>
    <t>平成　２年（１９９０年）　　　【実質値】</t>
  </si>
  <si>
    <t>（単位：１０億円）</t>
  </si>
  <si>
    <t xml:space="preserve">    </t>
  </si>
  <si>
    <t>産　出　額</t>
  </si>
  <si>
    <t>輸　　入</t>
  </si>
  <si>
    <t>運輸・商業</t>
  </si>
  <si>
    <t>需　　要</t>
  </si>
  <si>
    <t>生 産 活 動</t>
  </si>
  <si>
    <t>　　　　　</t>
  </si>
  <si>
    <t>　最 終 消 費 支 出</t>
  </si>
  <si>
    <t>非金融資産</t>
  </si>
  <si>
    <t>（含輸入税）</t>
  </si>
  <si>
    <t>マージン</t>
  </si>
  <si>
    <t>（ 供 給 ）</t>
  </si>
  <si>
    <t>産　　業</t>
  </si>
  <si>
    <t>政　　府</t>
  </si>
  <si>
    <t>対家計民間</t>
  </si>
  <si>
    <t>家　　計</t>
  </si>
  <si>
    <t>の蓄積と</t>
  </si>
  <si>
    <t>環 境 保 護</t>
  </si>
  <si>
    <t>そ　の　他</t>
  </si>
  <si>
    <t>環 境 保 護</t>
  </si>
  <si>
    <t>非営利団体</t>
  </si>
  <si>
    <t>（耐久消費財）</t>
  </si>
  <si>
    <t>ストック</t>
  </si>
  <si>
    <t>外　部　的</t>
  </si>
  <si>
    <t>内　部　的</t>
  </si>
  <si>
    <t>期首ストック　　　　　　　　　　　　　</t>
  </si>
  <si>
    <t xml:space="preserve">      ----- </t>
  </si>
  <si>
    <t>(70,086.2)</t>
  </si>
  <si>
    <t>生産物の使用　　　　　　　　　　　　　</t>
  </si>
  <si>
    <t>　環境関連の財貨・サービス　　　　</t>
  </si>
  <si>
    <t xml:space="preserve">      ・・ </t>
  </si>
  <si>
    <t>　　産業　　　　　　　　　　　　　　　</t>
  </si>
  <si>
    <t>　　政府　　　　　　　　　　　　　　　</t>
  </si>
  <si>
    <t>　　対家計民間非営利団体　　　　　　　</t>
  </si>
  <si>
    <t>　その他の財貨・サービス　　　　　　</t>
  </si>
  <si>
    <t>(9,216.0)</t>
  </si>
  <si>
    <t>　　（木材等の森林資源の輸入）　　　　　</t>
  </si>
  <si>
    <t>(1371.2)</t>
  </si>
  <si>
    <t>　　（石油等の地下資源の輸入）　　　　</t>
  </si>
  <si>
    <t>(7987.8)</t>
  </si>
  <si>
    <t>生産される資産の使用　　　　　　　　　</t>
  </si>
  <si>
    <t>　環境保護資産の固定資本減耗　　</t>
  </si>
  <si>
    <t>　その他の資産の固定資本減耗　　　　</t>
  </si>
  <si>
    <t>　その他の資産の固定資本減耗　　　　</t>
  </si>
  <si>
    <t>自然資産の使用（帰属環境費用）　　　　　</t>
  </si>
  <si>
    <t>　廃物の排出</t>
  </si>
  <si>
    <t>　土地・森林等の使用　　　</t>
  </si>
  <si>
    <t>　資源の枯渇　　　　　　　　　　　　　</t>
  </si>
  <si>
    <t>　地球環境への影響　　　　　　　　　　</t>
  </si>
  <si>
    <t>　自然資産のその他の使用　　　　　　　</t>
  </si>
  <si>
    <t>自然資産の復元（帰属環境費用）　　　　　</t>
  </si>
  <si>
    <t>帰属環境費用の移項　　　　　　　　　　</t>
  </si>
  <si>
    <t>　（環境関連の移転支出）　　　　　　　　　</t>
  </si>
  <si>
    <t>(-239.0)</t>
  </si>
  <si>
    <t>(-81.3)</t>
  </si>
  <si>
    <t>(-157.7)</t>
  </si>
  <si>
    <t>(235.3)</t>
  </si>
  <si>
    <t>環境調整済国内純（総）生産　　　　　　　　　</t>
  </si>
  <si>
    <t>　国内純（総）生産　　　　　　　　　　　　　</t>
  </si>
  <si>
    <t>　　純間接税　　　　　　　　　　　　　</t>
  </si>
  <si>
    <t>　　　間接税　　　　　　　　　　　　　</t>
  </si>
  <si>
    <t>　　　（控除）環境関連の補助金　　　　　</t>
  </si>
  <si>
    <t>　　　（控除）その他の補助金　　　　</t>
  </si>
  <si>
    <t>　　雇用者所得　　　　　　　　　　　</t>
  </si>
  <si>
    <t>　　営業余剰　　　　　　　　　　　　</t>
  </si>
  <si>
    <t>（控除）帰属環境費用（16+22+23）　　　　　　　</t>
  </si>
  <si>
    <t>産出額　　　　　　　　　　　　　　　　</t>
  </si>
  <si>
    <t>自然資産の蓄積に関する調整項目　　　　</t>
  </si>
  <si>
    <t>　帰属環境費用の調整　　　　　　　　　</t>
  </si>
  <si>
    <t>　経済的要因による量的変化　　　　　　</t>
  </si>
  <si>
    <t>その他の調整項目　　　　　　　　　　　</t>
  </si>
  <si>
    <t>　経済的要因によらない量的変化　　　　</t>
  </si>
  <si>
    <t>　市場価格変化による再評価　　　　　　</t>
  </si>
  <si>
    <t>(0.0)</t>
  </si>
  <si>
    <t>期末ストック　　　　　　　　　　　　　</t>
  </si>
  <si>
    <t>(79,302.2)</t>
  </si>
  <si>
    <t>　非 金 融 資 産 の 蓄 積 と ス ト ッ ク</t>
  </si>
  <si>
    <t>輸　　出</t>
  </si>
  <si>
    <t>　生 産 さ れ る 資 産</t>
  </si>
  <si>
    <t>　生産されない資産</t>
  </si>
  <si>
    <t>人 工 資 産</t>
  </si>
  <si>
    <t>育 成 資 産</t>
  </si>
  <si>
    <t>大　　気</t>
  </si>
  <si>
    <t>水</t>
  </si>
  <si>
    <t>土　　壌</t>
  </si>
  <si>
    <t xml:space="preserve">土　　地 </t>
  </si>
  <si>
    <t>地 下 資 源</t>
  </si>
  <si>
    <t>（歴 史 遺 産）</t>
  </si>
  <si>
    <t>そ　の　他</t>
  </si>
  <si>
    <t>森　　林</t>
  </si>
  <si>
    <t>そ　の　他</t>
  </si>
  <si>
    <t>開　発　地</t>
  </si>
  <si>
    <t>農 林 地 等</t>
  </si>
  <si>
    <t>保 全 地 域</t>
  </si>
  <si>
    <t>産　　業</t>
  </si>
  <si>
    <t>政　　府</t>
  </si>
  <si>
    <t>(145.9)</t>
  </si>
  <si>
    <t>　環境関連の財貨・サービス　　　　</t>
  </si>
  <si>
    <t>(542.9)</t>
  </si>
  <si>
    <t>自然資産の使用（帰属環境費用）　　　　　</t>
  </si>
  <si>
    <t>　土地・森林等の使用　　　</t>
  </si>
  <si>
    <t>(3.7)</t>
  </si>
  <si>
    <t>環境調整済国内純生産　　　　　　　　　</t>
  </si>
  <si>
    <t>　国内純生産　　　　　　　　　　　　　</t>
  </si>
  <si>
    <t>(9.9)</t>
  </si>
  <si>
    <t>(155.8)</t>
  </si>
  <si>
    <t xml:space="preserve">    出力表示で「-----」は概念的に存在しないセルを、「・・」は推計できないため数値を計上しないセルを、「（　）」は特掲のセルをそれぞれ表す。また、空白のセルは耐久消費財、歴史遺産、木材等の森林資源の輸入及び石油等の地下資源の輸入に関する特掲セルを表す。</t>
  </si>
  <si>
    <t xml:space="preserve">    需要（供給）は需要側の合計である（０４＝０５＋１５＋２０＋４０）</t>
  </si>
  <si>
    <t>平成　２年（１９９０年）　　　【名目値】</t>
  </si>
  <si>
    <t>産　出　額</t>
  </si>
  <si>
    <t>輸　　入</t>
  </si>
  <si>
    <t>需　　要</t>
  </si>
  <si>
    <t>生 産 活 動</t>
  </si>
  <si>
    <t>　最 終 消 費 支 出</t>
  </si>
  <si>
    <t>環 境 保 護</t>
  </si>
  <si>
    <t>(70,212.7)</t>
  </si>
  <si>
    <t>　環境関連の財貨・サービス　　　　</t>
  </si>
  <si>
    <t>(20,049.7)</t>
  </si>
  <si>
    <t>(1,368.5)</t>
  </si>
  <si>
    <t>(7,971.8)</t>
  </si>
  <si>
    <t>自然資産の使用（帰属環境費用）　　　　　</t>
  </si>
  <si>
    <t>　土地・森林等の使用　　　</t>
  </si>
  <si>
    <t>(-10,960.2)</t>
  </si>
  <si>
    <t>(79,302.2)</t>
  </si>
  <si>
    <t>　非 金 融 資 産 の 蓄 積 と ス ト ッ ク</t>
  </si>
  <si>
    <t>そ　の　他</t>
  </si>
  <si>
    <t>開　発　地</t>
  </si>
  <si>
    <t>農 林 地 等</t>
  </si>
  <si>
    <t>保 全 地 域</t>
  </si>
  <si>
    <t>産　　業</t>
  </si>
  <si>
    <t>政　　府</t>
  </si>
  <si>
    <t>(145.9)</t>
  </si>
  <si>
    <t>表２０　１９９０年の環境・経済統合勘定の付表としての物量表</t>
  </si>
  <si>
    <t>平成　２年（１９９０年）　　　　　　　　</t>
  </si>
  <si>
    <t>　　　　　　</t>
  </si>
  <si>
    <t>輸　　入</t>
  </si>
  <si>
    <t>生産活動</t>
  </si>
  <si>
    <t xml:space="preserve"> 　　　　　 </t>
  </si>
  <si>
    <t xml:space="preserve"> 最終消費支出　 </t>
  </si>
  <si>
    <t>許容量</t>
  </si>
  <si>
    <t xml:space="preserve"> 影響を受ける環境 </t>
  </si>
  <si>
    <t>輸　　出</t>
  </si>
  <si>
    <t>産　　業</t>
  </si>
  <si>
    <t>政　　府</t>
  </si>
  <si>
    <t>対家計民</t>
  </si>
  <si>
    <t>対家計民</t>
  </si>
  <si>
    <t>家　　計</t>
  </si>
  <si>
    <t>及び</t>
  </si>
  <si>
    <t>森　　林</t>
  </si>
  <si>
    <t>大　　気</t>
  </si>
  <si>
    <t>水</t>
  </si>
  <si>
    <t xml:space="preserve"> 土　　壌</t>
  </si>
  <si>
    <t xml:space="preserve"> 土　　地　 </t>
  </si>
  <si>
    <t>地下資源</t>
  </si>
  <si>
    <t>環境保護</t>
  </si>
  <si>
    <t xml:space="preserve">そ　の　他 </t>
  </si>
  <si>
    <t>間非営利</t>
  </si>
  <si>
    <t>間非営利</t>
  </si>
  <si>
    <t>耐　久</t>
  </si>
  <si>
    <t>土地ｽﾄｯｸ</t>
  </si>
  <si>
    <t xml:space="preserve"> 農　　地　 </t>
  </si>
  <si>
    <t xml:space="preserve"> 林　　地　 </t>
  </si>
  <si>
    <t>埋　立　地</t>
  </si>
  <si>
    <t>保全地域</t>
  </si>
  <si>
    <t xml:space="preserve">外　部　的 </t>
  </si>
  <si>
    <t xml:space="preserve">内　部　的 </t>
  </si>
  <si>
    <t>団体</t>
  </si>
  <si>
    <t>団体</t>
  </si>
  <si>
    <t>消費財</t>
  </si>
  <si>
    <t>単位</t>
  </si>
  <si>
    <t>番号</t>
  </si>
  <si>
    <t>(01)</t>
  </si>
  <si>
    <t>(02)</t>
  </si>
  <si>
    <t>(03)</t>
  </si>
  <si>
    <t>(04)</t>
  </si>
  <si>
    <t>(05)</t>
  </si>
  <si>
    <t>(06)</t>
  </si>
  <si>
    <t>(07)</t>
  </si>
  <si>
    <t>(08)</t>
  </si>
  <si>
    <t>(09)</t>
  </si>
  <si>
    <t xml:space="preserve"> </t>
  </si>
  <si>
    <t>【帰属環境費用項目】</t>
  </si>
  <si>
    <t xml:space="preserve">            </t>
  </si>
  <si>
    <t>廃物の排出　　　　　　</t>
  </si>
  <si>
    <t>大気汚染</t>
  </si>
  <si>
    <t>ＳＯｘ</t>
  </si>
  <si>
    <t>排出量</t>
  </si>
  <si>
    <t>千ｔ／年　　</t>
  </si>
  <si>
    <t>ＮＯｘ</t>
  </si>
  <si>
    <t>水質汚濁</t>
  </si>
  <si>
    <t>ＢＯＤ</t>
  </si>
  <si>
    <t>発生量</t>
  </si>
  <si>
    <t>ｔ／日　　　</t>
  </si>
  <si>
    <t>除去量</t>
  </si>
  <si>
    <t>ＣＯＤ</t>
  </si>
  <si>
    <t>土壌汚染</t>
  </si>
  <si>
    <t>土地・森林等の使用　　</t>
  </si>
  <si>
    <t>森林伐採</t>
  </si>
  <si>
    <t>伐採量</t>
  </si>
  <si>
    <t>千ｍ３／年　</t>
  </si>
  <si>
    <t>成長量</t>
  </si>
  <si>
    <t>超過伐採量</t>
  </si>
  <si>
    <t xml:space="preserve"> </t>
  </si>
  <si>
    <t>土地開発</t>
  </si>
  <si>
    <t>開発地の増加</t>
  </si>
  <si>
    <t>ｈａ／年　　</t>
  </si>
  <si>
    <t>農地の増加</t>
  </si>
  <si>
    <t>保全地域の減少</t>
  </si>
  <si>
    <t>資源の枯渇　　　　　　</t>
  </si>
  <si>
    <t>石炭</t>
  </si>
  <si>
    <t>生産量</t>
  </si>
  <si>
    <t>可採埋蔵量</t>
  </si>
  <si>
    <t>百万ｔ</t>
  </si>
  <si>
    <t>石灰石</t>
  </si>
  <si>
    <t>亜鉛</t>
  </si>
  <si>
    <t>百万ｔ</t>
  </si>
  <si>
    <t>地球環境への影響　　　</t>
  </si>
  <si>
    <t>二酸化炭素による地球温暖化</t>
  </si>
  <si>
    <t>　　</t>
  </si>
  <si>
    <t>千ｔ－Ｃ／年</t>
  </si>
  <si>
    <t>自然吸収量</t>
  </si>
  <si>
    <t>超過排出量</t>
  </si>
  <si>
    <t>【特掲項目】</t>
  </si>
  <si>
    <t>木材輸入量</t>
  </si>
  <si>
    <t>パルプ輸入量</t>
  </si>
  <si>
    <t>石炭輸入量</t>
  </si>
  <si>
    <t>原油・製品輸入量</t>
  </si>
  <si>
    <t>千ＫＬ／年　</t>
  </si>
  <si>
    <t>液化石油ガス輸入量</t>
  </si>
  <si>
    <t>鉄鉱石輸入量</t>
  </si>
  <si>
    <t>百万ｔ／年　</t>
  </si>
  <si>
    <t>非鉄金属鉱輸入量</t>
  </si>
  <si>
    <t>自家用車保有台数</t>
  </si>
  <si>
    <t>千台　　　　</t>
  </si>
  <si>
    <t xml:space="preserve"> </t>
  </si>
  <si>
    <t>乗用車普及率</t>
  </si>
  <si>
    <t>％　　　　　</t>
  </si>
  <si>
    <t>電気冷蔵庫普及率</t>
  </si>
  <si>
    <t>【国土の利用形態】</t>
  </si>
  <si>
    <t>農用地</t>
  </si>
  <si>
    <t>万ｈａ　　　</t>
  </si>
  <si>
    <t>森林・原野</t>
  </si>
  <si>
    <t xml:space="preserve">  </t>
  </si>
  <si>
    <t>宅地・道路・その他</t>
  </si>
  <si>
    <t>保全地域</t>
  </si>
  <si>
    <t xml:space="preserve"> 表８　名目値による環境・経済統合勘定表の試算結果（１９９０年）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</si>
</sst>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
    <numFmt numFmtId="178" formatCode="#,##0.0_ "/>
  </numFmts>
  <fonts count="7">
    <font>
      <sz val="11"/>
      <name val="ＭＳ Ｐゴシック"/>
      <family val="3"/>
    </font>
    <font>
      <sz val="12"/>
      <name val="ＭＳ ゴシック"/>
      <family val="3"/>
    </font>
    <font>
      <sz val="6"/>
      <name val="ＭＳ Ｐゴシック"/>
      <family val="3"/>
    </font>
    <font>
      <sz val="22"/>
      <name val="ＭＳ ゴシック"/>
      <family val="3"/>
    </font>
    <font>
      <sz val="11"/>
      <name val="ＭＳ ゴシック"/>
      <family val="3"/>
    </font>
    <font>
      <sz val="22"/>
      <name val="ＭＳ Ｐゴシック"/>
      <family val="3"/>
    </font>
    <font>
      <sz val="12"/>
      <name val="ＭＳ Ｐゴシック"/>
      <family val="3"/>
    </font>
  </fonts>
  <fills count="4">
    <fill>
      <patternFill/>
    </fill>
    <fill>
      <patternFill patternType="gray125"/>
    </fill>
    <fill>
      <patternFill patternType="solid">
        <fgColor indexed="27"/>
        <bgColor indexed="64"/>
      </patternFill>
    </fill>
    <fill>
      <patternFill patternType="solid">
        <fgColor indexed="41"/>
        <bgColor indexed="64"/>
      </patternFill>
    </fill>
  </fills>
  <borders count="72">
    <border>
      <left/>
      <right/>
      <top/>
      <bottom/>
      <diagonal/>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style="thin"/>
    </border>
    <border>
      <left style="thin"/>
      <right style="medium"/>
      <top style="medium"/>
      <bottom style="thin"/>
    </border>
    <border>
      <left style="thin"/>
      <right style="thin"/>
      <top style="medium"/>
      <bottom style="thin"/>
    </border>
    <border>
      <left style="thin"/>
      <right>
        <color indexed="63"/>
      </right>
      <top style="medium"/>
      <bottom style="thin"/>
    </border>
    <border>
      <left style="thin"/>
      <right style="medium"/>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thin"/>
      <right style="medium"/>
      <top style="thin"/>
      <bottom style="thin"/>
    </border>
    <border>
      <left>
        <color indexed="63"/>
      </left>
      <right>
        <color indexed="63"/>
      </right>
      <top style="thin"/>
      <bottom style="thin"/>
    </border>
    <border>
      <left style="thin"/>
      <right style="thin"/>
      <top style="thin"/>
      <bottom style="thin"/>
    </border>
    <border>
      <left>
        <color indexed="63"/>
      </left>
      <right style="thin"/>
      <top>
        <color indexed="63"/>
      </top>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thin"/>
    </border>
    <border>
      <left style="double"/>
      <right>
        <color indexed="63"/>
      </right>
      <top style="double"/>
      <bottom style="double"/>
    </border>
    <border>
      <left style="thin"/>
      <right style="thin"/>
      <top style="double"/>
      <bottom style="double"/>
    </border>
    <border>
      <left>
        <color indexed="63"/>
      </left>
      <right>
        <color indexed="63"/>
      </right>
      <top style="double"/>
      <bottom style="double"/>
    </border>
    <border>
      <left style="thin"/>
      <right style="double"/>
      <top style="double"/>
      <bottom style="double"/>
    </border>
    <border>
      <left style="double"/>
      <right style="double"/>
      <top>
        <color indexed="63"/>
      </top>
      <bottom style="double"/>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thin"/>
      <bottom>
        <color indexed="63"/>
      </bottom>
    </border>
    <border>
      <left style="medium"/>
      <right style="thin"/>
      <top style="thin"/>
      <bottom>
        <color indexed="63"/>
      </bottom>
    </border>
    <border>
      <left style="medium"/>
      <right style="medium"/>
      <top>
        <color indexed="63"/>
      </top>
      <bottom style="thin"/>
    </border>
    <border>
      <left>
        <color indexed="63"/>
      </left>
      <right style="medium"/>
      <top style="thin"/>
      <bottom style="medium"/>
    </border>
    <border>
      <left style="medium"/>
      <right style="medium"/>
      <top style="thin"/>
      <bottom>
        <color indexed="63"/>
      </bottom>
    </border>
    <border>
      <left style="medium"/>
      <right style="medium"/>
      <top style="medium"/>
      <bottom style="thin"/>
    </border>
    <border>
      <left style="medium"/>
      <right style="thin"/>
      <top style="medium"/>
      <bottom style="thin"/>
    </border>
    <border>
      <left style="medium"/>
      <right style="medium"/>
      <top style="thin"/>
      <bottom style="thin"/>
    </border>
    <border>
      <left style="medium"/>
      <right style="thin"/>
      <top style="thin"/>
      <bottom style="thin"/>
    </border>
    <border>
      <left style="medium"/>
      <right style="medium"/>
      <top>
        <color indexed="63"/>
      </top>
      <bottom style="mediu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6" fontId="0" fillId="0" borderId="0">
      <alignment horizontal="center"/>
      <protection/>
    </xf>
    <xf numFmtId="177" fontId="0" fillId="0" borderId="0" applyFon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9">
    <xf numFmtId="0" fontId="0" fillId="0" borderId="0" xfId="0" applyAlignment="1">
      <alignment/>
    </xf>
    <xf numFmtId="0" fontId="1" fillId="0" borderId="1" xfId="0" applyFont="1" applyBorder="1" applyAlignment="1">
      <alignment horizontal="center"/>
    </xf>
    <xf numFmtId="0" fontId="1" fillId="0" borderId="0" xfId="0" applyFont="1" applyAlignment="1">
      <alignment/>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7" xfId="0" applyFont="1" applyBorder="1" applyAlignment="1">
      <alignment/>
    </xf>
    <xf numFmtId="0" fontId="1" fillId="0" borderId="10"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xf>
    <xf numFmtId="0" fontId="1" fillId="0" borderId="25" xfId="0" applyFont="1" applyBorder="1" applyAlignment="1">
      <alignment/>
    </xf>
    <xf numFmtId="176" fontId="1" fillId="0" borderId="26" xfId="16" applyFont="1" applyBorder="1">
      <alignment horizontal="center"/>
      <protection/>
    </xf>
    <xf numFmtId="176" fontId="1" fillId="0" borderId="27" xfId="16" applyFont="1" applyBorder="1">
      <alignment horizontal="center"/>
      <protection/>
    </xf>
    <xf numFmtId="176" fontId="1" fillId="0" borderId="28" xfId="16" applyFont="1" applyBorder="1">
      <alignment horizontal="center"/>
      <protection/>
    </xf>
    <xf numFmtId="176" fontId="1" fillId="0" borderId="29" xfId="16" applyFont="1" applyBorder="1">
      <alignment horizontal="center"/>
      <protection/>
    </xf>
    <xf numFmtId="176" fontId="1" fillId="0" borderId="30" xfId="15" applyFont="1" applyBorder="1">
      <alignment/>
      <protection/>
    </xf>
    <xf numFmtId="0" fontId="1" fillId="0" borderId="31" xfId="0" applyFont="1" applyBorder="1" applyAlignment="1">
      <alignment/>
    </xf>
    <xf numFmtId="0" fontId="4" fillId="0" borderId="8" xfId="0" applyFont="1" applyBorder="1" applyAlignment="1">
      <alignment/>
    </xf>
    <xf numFmtId="0" fontId="4" fillId="0" borderId="32" xfId="0" applyFont="1" applyBorder="1" applyAlignment="1">
      <alignment/>
    </xf>
    <xf numFmtId="0" fontId="4" fillId="0" borderId="33" xfId="0" applyFont="1" applyBorder="1" applyAlignment="1">
      <alignment/>
    </xf>
    <xf numFmtId="0" fontId="4" fillId="0" borderId="7" xfId="0" applyFont="1" applyBorder="1" applyAlignment="1">
      <alignment/>
    </xf>
    <xf numFmtId="0" fontId="4" fillId="0" borderId="5" xfId="0" applyFont="1" applyBorder="1" applyAlignment="1">
      <alignment/>
    </xf>
    <xf numFmtId="0" fontId="4" fillId="0" borderId="6" xfId="0" applyFont="1" applyBorder="1" applyAlignment="1">
      <alignment/>
    </xf>
    <xf numFmtId="177" fontId="4" fillId="2" borderId="5" xfId="17" applyFont="1" applyFill="1" applyBorder="1" applyAlignment="1" quotePrefix="1">
      <alignment horizontal="right"/>
    </xf>
    <xf numFmtId="177" fontId="4" fillId="0" borderId="10" xfId="17" applyFont="1" applyBorder="1" applyAlignment="1">
      <alignment/>
    </xf>
    <xf numFmtId="176" fontId="1" fillId="0" borderId="11" xfId="15" applyFont="1" applyBorder="1">
      <alignment/>
      <protection/>
    </xf>
    <xf numFmtId="0" fontId="1" fillId="0" borderId="19" xfId="0" applyFont="1" applyBorder="1" applyAlignment="1">
      <alignment/>
    </xf>
    <xf numFmtId="177" fontId="4" fillId="0" borderId="0" xfId="17" applyFont="1" applyBorder="1" applyAlignment="1">
      <alignment/>
    </xf>
    <xf numFmtId="177" fontId="4" fillId="0" borderId="13" xfId="17" applyFont="1" applyBorder="1" applyAlignment="1">
      <alignment/>
    </xf>
    <xf numFmtId="177" fontId="4" fillId="0" borderId="15" xfId="17" applyFont="1" applyBorder="1" applyAlignment="1">
      <alignment/>
    </xf>
    <xf numFmtId="177" fontId="4" fillId="0" borderId="17" xfId="17" applyFont="1" applyBorder="1" applyAlignment="1">
      <alignment/>
    </xf>
    <xf numFmtId="177" fontId="4" fillId="0" borderId="17" xfId="17" applyFont="1" applyBorder="1" applyAlignment="1">
      <alignment horizontal="right"/>
    </xf>
    <xf numFmtId="177" fontId="4" fillId="0" borderId="34" xfId="17" applyFont="1" applyBorder="1" applyAlignment="1">
      <alignment/>
    </xf>
    <xf numFmtId="0" fontId="4" fillId="0" borderId="13" xfId="0" applyFont="1" applyBorder="1" applyAlignment="1">
      <alignment/>
    </xf>
    <xf numFmtId="177" fontId="4" fillId="0" borderId="14" xfId="17" applyFont="1" applyBorder="1" applyAlignment="1">
      <alignment/>
    </xf>
    <xf numFmtId="0" fontId="4" fillId="0" borderId="19" xfId="0" applyFont="1" applyBorder="1" applyAlignment="1">
      <alignment/>
    </xf>
    <xf numFmtId="177" fontId="4" fillId="0" borderId="35" xfId="17" applyFont="1" applyBorder="1" applyAlignment="1">
      <alignment/>
    </xf>
    <xf numFmtId="0" fontId="4" fillId="0" borderId="0" xfId="0" applyFont="1" applyBorder="1" applyAlignment="1">
      <alignment/>
    </xf>
    <xf numFmtId="177" fontId="4" fillId="0" borderId="13" xfId="17" applyFont="1" applyFill="1" applyBorder="1" applyAlignment="1">
      <alignment horizontal="right"/>
    </xf>
    <xf numFmtId="177" fontId="4" fillId="0" borderId="19" xfId="17" applyFont="1" applyBorder="1" applyAlignment="1">
      <alignment/>
    </xf>
    <xf numFmtId="177" fontId="4" fillId="2" borderId="13" xfId="17" applyFont="1" applyFill="1" applyBorder="1" applyAlignment="1" quotePrefix="1">
      <alignment horizontal="right"/>
    </xf>
    <xf numFmtId="177" fontId="4" fillId="3" borderId="13" xfId="17" applyFont="1" applyFill="1" applyBorder="1" applyAlignment="1" quotePrefix="1">
      <alignment horizontal="right"/>
    </xf>
    <xf numFmtId="177" fontId="4" fillId="0" borderId="22" xfId="17" applyFont="1" applyBorder="1" applyAlignment="1">
      <alignment/>
    </xf>
    <xf numFmtId="177" fontId="4" fillId="0" borderId="36" xfId="0" applyNumberFormat="1" applyFont="1" applyBorder="1" applyAlignment="1">
      <alignment/>
    </xf>
    <xf numFmtId="177" fontId="4" fillId="0" borderId="21" xfId="17" applyFont="1" applyBorder="1" applyAlignment="1">
      <alignment/>
    </xf>
    <xf numFmtId="177" fontId="4" fillId="0" borderId="36" xfId="17" applyFont="1" applyBorder="1" applyAlignment="1">
      <alignment/>
    </xf>
    <xf numFmtId="177" fontId="4" fillId="0" borderId="23" xfId="17" applyFont="1" applyBorder="1" applyAlignment="1">
      <alignment/>
    </xf>
    <xf numFmtId="176" fontId="1" fillId="0" borderId="37" xfId="15" applyFont="1" applyBorder="1">
      <alignment/>
      <protection/>
    </xf>
    <xf numFmtId="0" fontId="1" fillId="0" borderId="34" xfId="0" applyFont="1" applyBorder="1" applyAlignment="1">
      <alignment/>
    </xf>
    <xf numFmtId="0" fontId="4" fillId="0" borderId="16" xfId="0" applyFont="1" applyBorder="1" applyAlignment="1">
      <alignment/>
    </xf>
    <xf numFmtId="0" fontId="4" fillId="0" borderId="17" xfId="0" applyFont="1" applyBorder="1" applyAlignment="1">
      <alignment/>
    </xf>
    <xf numFmtId="177" fontId="4" fillId="0" borderId="16" xfId="17" applyFont="1" applyBorder="1" applyAlignment="1">
      <alignment/>
    </xf>
    <xf numFmtId="176" fontId="1" fillId="0" borderId="38" xfId="15" applyFont="1" applyBorder="1">
      <alignment/>
      <protection/>
    </xf>
    <xf numFmtId="0" fontId="1" fillId="0" borderId="23" xfId="0" applyFont="1" applyBorder="1" applyAlignment="1">
      <alignment/>
    </xf>
    <xf numFmtId="0" fontId="4" fillId="0" borderId="36" xfId="0" applyFont="1" applyBorder="1" applyAlignment="1">
      <alignment/>
    </xf>
    <xf numFmtId="0" fontId="4" fillId="0" borderId="21" xfId="0" applyFont="1" applyBorder="1" applyAlignment="1">
      <alignment/>
    </xf>
    <xf numFmtId="0" fontId="4" fillId="0" borderId="14" xfId="0" applyFont="1" applyBorder="1" applyAlignment="1">
      <alignment/>
    </xf>
    <xf numFmtId="0" fontId="4" fillId="0" borderId="22" xfId="0" applyFont="1" applyBorder="1" applyAlignment="1">
      <alignment/>
    </xf>
    <xf numFmtId="0" fontId="4" fillId="0" borderId="23" xfId="0" applyFont="1" applyBorder="1" applyAlignment="1">
      <alignment/>
    </xf>
    <xf numFmtId="176" fontId="1" fillId="0" borderId="39" xfId="15" applyFont="1" applyBorder="1">
      <alignment/>
      <protection/>
    </xf>
    <xf numFmtId="0" fontId="1" fillId="0" borderId="40" xfId="0" applyFont="1" applyBorder="1" applyAlignment="1">
      <alignment/>
    </xf>
    <xf numFmtId="0" fontId="4" fillId="0" borderId="41" xfId="0" applyFont="1" applyBorder="1" applyAlignment="1">
      <alignment/>
    </xf>
    <xf numFmtId="0" fontId="4" fillId="0" borderId="42" xfId="0" applyFont="1" applyBorder="1" applyAlignment="1">
      <alignment/>
    </xf>
    <xf numFmtId="177" fontId="4" fillId="0" borderId="42" xfId="17" applyFont="1" applyBorder="1" applyAlignment="1">
      <alignment/>
    </xf>
    <xf numFmtId="177" fontId="4" fillId="0" borderId="18" xfId="17" applyFont="1" applyBorder="1" applyAlignment="1">
      <alignment/>
    </xf>
    <xf numFmtId="0" fontId="4" fillId="0" borderId="34" xfId="0" applyFont="1" applyBorder="1" applyAlignment="1">
      <alignment/>
    </xf>
    <xf numFmtId="177" fontId="4" fillId="2" borderId="0" xfId="17" applyFont="1" applyFill="1" applyBorder="1" applyAlignment="1" quotePrefix="1">
      <alignment horizontal="right"/>
    </xf>
    <xf numFmtId="177" fontId="4" fillId="2" borderId="14" xfId="17" applyFont="1" applyFill="1" applyBorder="1" applyAlignment="1" quotePrefix="1">
      <alignment horizontal="right"/>
    </xf>
    <xf numFmtId="177" fontId="4" fillId="0" borderId="22" xfId="17" applyFont="1" applyFill="1" applyBorder="1" applyAlignment="1">
      <alignment horizontal="right"/>
    </xf>
    <xf numFmtId="177" fontId="4" fillId="2" borderId="21" xfId="17" applyFont="1" applyFill="1" applyBorder="1" applyAlignment="1" quotePrefix="1">
      <alignment horizontal="right"/>
    </xf>
    <xf numFmtId="177" fontId="4" fillId="0" borderId="21" xfId="17" applyFont="1" applyFill="1" applyBorder="1" applyAlignment="1">
      <alignment horizontal="right"/>
    </xf>
    <xf numFmtId="177" fontId="4" fillId="0" borderId="43" xfId="17" applyFont="1" applyBorder="1" applyAlignment="1">
      <alignment/>
    </xf>
    <xf numFmtId="177" fontId="4" fillId="0" borderId="23" xfId="17" applyFont="1" applyFill="1" applyBorder="1" applyAlignment="1">
      <alignment horizontal="right"/>
    </xf>
    <xf numFmtId="0" fontId="1" fillId="0" borderId="15" xfId="0" applyFont="1" applyBorder="1" applyAlignment="1">
      <alignment/>
    </xf>
    <xf numFmtId="177" fontId="4" fillId="0" borderId="44" xfId="17" applyFont="1" applyBorder="1" applyAlignment="1">
      <alignment/>
    </xf>
    <xf numFmtId="0" fontId="4" fillId="0" borderId="18" xfId="0" applyFont="1" applyBorder="1" applyAlignment="1">
      <alignment/>
    </xf>
    <xf numFmtId="0" fontId="1" fillId="0" borderId="14" xfId="0" applyFont="1" applyBorder="1" applyAlignment="1">
      <alignment/>
    </xf>
    <xf numFmtId="177" fontId="4" fillId="0" borderId="45" xfId="17" applyFont="1" applyBorder="1" applyAlignment="1">
      <alignment/>
    </xf>
    <xf numFmtId="0" fontId="4" fillId="0" borderId="35" xfId="0" applyFont="1" applyBorder="1" applyAlignment="1">
      <alignment/>
    </xf>
    <xf numFmtId="0" fontId="4" fillId="0" borderId="45" xfId="0" applyFont="1" applyBorder="1" applyAlignment="1">
      <alignment/>
    </xf>
    <xf numFmtId="0" fontId="1" fillId="0" borderId="22" xfId="0" applyFont="1" applyBorder="1" applyAlignment="1">
      <alignment/>
    </xf>
    <xf numFmtId="177" fontId="4" fillId="0" borderId="46" xfId="17" applyFont="1" applyBorder="1" applyAlignment="1">
      <alignment/>
    </xf>
    <xf numFmtId="0" fontId="4" fillId="0" borderId="43" xfId="0" applyFont="1" applyBorder="1" applyAlignment="1">
      <alignment/>
    </xf>
    <xf numFmtId="177" fontId="4" fillId="0" borderId="22" xfId="17" applyNumberFormat="1" applyFont="1" applyBorder="1" applyAlignment="1">
      <alignment/>
    </xf>
    <xf numFmtId="177" fontId="4" fillId="0" borderId="21" xfId="17" applyNumberFormat="1" applyFont="1" applyBorder="1" applyAlignment="1">
      <alignment/>
    </xf>
    <xf numFmtId="177" fontId="4" fillId="0" borderId="47" xfId="0" applyNumberFormat="1" applyFont="1" applyBorder="1" applyAlignment="1">
      <alignment/>
    </xf>
    <xf numFmtId="178" fontId="4" fillId="0" borderId="48" xfId="0" applyNumberFormat="1" applyFont="1" applyBorder="1" applyAlignment="1">
      <alignment/>
    </xf>
    <xf numFmtId="177" fontId="4" fillId="0" borderId="49" xfId="0" applyNumberFormat="1" applyFont="1" applyBorder="1" applyAlignment="1">
      <alignment/>
    </xf>
    <xf numFmtId="178" fontId="4" fillId="0" borderId="50" xfId="0" applyNumberFormat="1" applyFont="1" applyBorder="1" applyAlignment="1">
      <alignment/>
    </xf>
    <xf numFmtId="177" fontId="4" fillId="0" borderId="51" xfId="17" applyFont="1" applyBorder="1" applyAlignment="1">
      <alignment/>
    </xf>
    <xf numFmtId="177" fontId="4" fillId="0" borderId="52" xfId="17" applyFont="1" applyBorder="1" applyAlignment="1">
      <alignment/>
    </xf>
    <xf numFmtId="0" fontId="4" fillId="0" borderId="40" xfId="0" applyFont="1" applyBorder="1" applyAlignment="1">
      <alignment/>
    </xf>
    <xf numFmtId="0" fontId="4" fillId="0" borderId="15" xfId="0" applyFont="1" applyBorder="1" applyAlignment="1">
      <alignment/>
    </xf>
    <xf numFmtId="177" fontId="4" fillId="2" borderId="16" xfId="17" applyFont="1" applyFill="1" applyBorder="1" applyAlignment="1">
      <alignment horizontal="right"/>
    </xf>
    <xf numFmtId="177" fontId="4" fillId="2" borderId="36" xfId="17" applyFont="1" applyFill="1" applyBorder="1" applyAlignment="1" quotePrefix="1">
      <alignment horizontal="right"/>
    </xf>
    <xf numFmtId="176" fontId="1" fillId="0" borderId="53" xfId="15" applyFont="1" applyBorder="1">
      <alignment/>
      <protection/>
    </xf>
    <xf numFmtId="0" fontId="1" fillId="0" borderId="29" xfId="0" applyFont="1" applyBorder="1" applyAlignment="1">
      <alignment/>
    </xf>
    <xf numFmtId="0" fontId="4" fillId="0" borderId="54"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55" xfId="0" applyFont="1" applyBorder="1" applyAlignment="1">
      <alignment/>
    </xf>
    <xf numFmtId="0" fontId="4" fillId="0" borderId="56" xfId="0" applyFont="1" applyBorder="1" applyAlignment="1">
      <alignment/>
    </xf>
    <xf numFmtId="0" fontId="4" fillId="0" borderId="57" xfId="0" applyFont="1" applyBorder="1" applyAlignment="1">
      <alignment/>
    </xf>
    <xf numFmtId="177" fontId="4" fillId="2" borderId="57" xfId="17" applyFont="1" applyFill="1" applyBorder="1" applyAlignment="1" quotePrefix="1">
      <alignment horizontal="right"/>
    </xf>
    <xf numFmtId="177" fontId="4" fillId="0" borderId="58" xfId="17"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7" xfId="0" applyFont="1" applyBorder="1" applyAlignment="1">
      <alignment/>
    </xf>
    <xf numFmtId="0" fontId="1" fillId="0" borderId="5" xfId="0" applyFont="1" applyBorder="1" applyAlignment="1">
      <alignment/>
    </xf>
    <xf numFmtId="0" fontId="1" fillId="0" borderId="8" xfId="0" applyFont="1" applyBorder="1" applyAlignment="1">
      <alignment/>
    </xf>
    <xf numFmtId="0" fontId="1" fillId="0" borderId="11" xfId="0" applyFont="1" applyBorder="1" applyAlignment="1">
      <alignment/>
    </xf>
    <xf numFmtId="0" fontId="1" fillId="0" borderId="1" xfId="0" applyFont="1" applyBorder="1" applyAlignment="1">
      <alignment/>
    </xf>
    <xf numFmtId="0" fontId="1" fillId="0" borderId="16" xfId="0" applyFont="1" applyBorder="1" applyAlignment="1">
      <alignment/>
    </xf>
    <xf numFmtId="0" fontId="1" fillId="0" borderId="18" xfId="0" applyFont="1" applyBorder="1" applyAlignment="1">
      <alignment/>
    </xf>
    <xf numFmtId="0" fontId="1" fillId="0" borderId="42" xfId="0" applyFont="1" applyBorder="1" applyAlignment="1">
      <alignment horizontal="center"/>
    </xf>
    <xf numFmtId="177" fontId="4" fillId="0" borderId="5" xfId="17" applyFont="1" applyBorder="1" applyAlignment="1">
      <alignment/>
    </xf>
    <xf numFmtId="177" fontId="4" fillId="0" borderId="6" xfId="17" applyFont="1" applyBorder="1" applyAlignment="1">
      <alignment/>
    </xf>
    <xf numFmtId="177" fontId="4" fillId="2" borderId="32" xfId="17" applyFont="1" applyFill="1" applyBorder="1" applyAlignment="1" quotePrefix="1">
      <alignment horizontal="right"/>
    </xf>
    <xf numFmtId="177" fontId="4" fillId="0" borderId="32" xfId="17" applyFont="1" applyBorder="1" applyAlignment="1">
      <alignment/>
    </xf>
    <xf numFmtId="0" fontId="4" fillId="0" borderId="10" xfId="0" applyFont="1" applyBorder="1" applyAlignment="1">
      <alignment/>
    </xf>
    <xf numFmtId="0" fontId="4" fillId="0" borderId="12" xfId="0" applyFont="1" applyBorder="1" applyAlignment="1">
      <alignment/>
    </xf>
    <xf numFmtId="177" fontId="4" fillId="0" borderId="20" xfId="17" applyFont="1" applyFill="1" applyBorder="1" applyAlignment="1">
      <alignment horizontal="right"/>
    </xf>
    <xf numFmtId="177" fontId="4" fillId="0" borderId="36" xfId="17" applyFont="1" applyFill="1" applyBorder="1" applyAlignment="1">
      <alignment horizontal="right"/>
    </xf>
    <xf numFmtId="177" fontId="4" fillId="0" borderId="22" xfId="0" applyNumberFormat="1" applyFont="1" applyBorder="1" applyAlignment="1">
      <alignment/>
    </xf>
    <xf numFmtId="177" fontId="4" fillId="0" borderId="21" xfId="0" applyNumberFormat="1" applyFont="1" applyBorder="1" applyAlignment="1">
      <alignment/>
    </xf>
    <xf numFmtId="0" fontId="4" fillId="0" borderId="52" xfId="0" applyFont="1" applyBorder="1" applyAlignment="1">
      <alignment/>
    </xf>
    <xf numFmtId="177" fontId="4" fillId="0" borderId="20" xfId="17" applyFont="1" applyBorder="1" applyAlignment="1">
      <alignment/>
    </xf>
    <xf numFmtId="177" fontId="4" fillId="0" borderId="17" xfId="17" applyFont="1" applyFill="1" applyBorder="1" applyAlignment="1">
      <alignment horizontal="right"/>
    </xf>
    <xf numFmtId="177" fontId="4" fillId="0" borderId="57" xfId="17" applyFont="1" applyBorder="1" applyAlignment="1">
      <alignment/>
    </xf>
    <xf numFmtId="177" fontId="4" fillId="0" borderId="56" xfId="17" applyFont="1" applyBorder="1" applyAlignment="1">
      <alignment/>
    </xf>
    <xf numFmtId="177" fontId="4" fillId="2" borderId="56" xfId="17" applyFont="1" applyFill="1" applyBorder="1" applyAlignment="1" quotePrefix="1">
      <alignment horizontal="right"/>
    </xf>
    <xf numFmtId="177" fontId="4" fillId="0" borderId="55" xfId="17" applyFont="1" applyBorder="1" applyAlignment="1">
      <alignment/>
    </xf>
    <xf numFmtId="0" fontId="4" fillId="0" borderId="58" xfId="0" applyFont="1" applyBorder="1" applyAlignment="1">
      <alignment/>
    </xf>
    <xf numFmtId="177" fontId="4" fillId="0" borderId="48" xfId="0" applyNumberFormat="1" applyFont="1" applyBorder="1" applyAlignment="1">
      <alignment/>
    </xf>
    <xf numFmtId="177" fontId="4" fillId="0" borderId="50" xfId="0" applyNumberFormat="1" applyFont="1" applyBorder="1" applyAlignment="1">
      <alignment/>
    </xf>
    <xf numFmtId="0" fontId="6" fillId="0" borderId="0" xfId="0" applyFont="1" applyAlignment="1">
      <alignment vertical="center"/>
    </xf>
    <xf numFmtId="0" fontId="6" fillId="0" borderId="0" xfId="0" applyFont="1" applyBorder="1" applyAlignment="1">
      <alignment vertical="center"/>
    </xf>
    <xf numFmtId="176" fontId="6" fillId="0" borderId="0" xfId="0" applyNumberFormat="1" applyFont="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176" fontId="6" fillId="0" borderId="3" xfId="0" applyNumberFormat="1" applyFont="1" applyBorder="1" applyAlignment="1">
      <alignment horizontal="center" vertical="center"/>
    </xf>
    <xf numFmtId="0" fontId="6" fillId="0" borderId="59" xfId="0" applyFont="1" applyBorder="1" applyAlignment="1">
      <alignment horizontal="center" vertical="center"/>
    </xf>
    <xf numFmtId="0" fontId="6" fillId="0" borderId="7" xfId="0" applyFont="1" applyBorder="1" applyAlignment="1">
      <alignment vertical="center"/>
    </xf>
    <xf numFmtId="0" fontId="6" fillId="0" borderId="5" xfId="0" applyFont="1" applyBorder="1" applyAlignment="1">
      <alignment vertical="center"/>
    </xf>
    <xf numFmtId="0" fontId="6" fillId="0" borderId="3" xfId="0" applyFont="1" applyBorder="1" applyAlignment="1">
      <alignment horizontal="center" vertical="center"/>
    </xf>
    <xf numFmtId="0" fontId="6" fillId="0" borderId="2" xfId="0" applyFont="1" applyBorder="1" applyAlignment="1">
      <alignment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176" fontId="6" fillId="0" borderId="1" xfId="0" applyNumberFormat="1" applyFont="1" applyBorder="1" applyAlignment="1">
      <alignment horizontal="center" vertical="center"/>
    </xf>
    <xf numFmtId="0" fontId="6" fillId="0" borderId="60"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6" fillId="0" borderId="60" xfId="0" applyFont="1" applyBorder="1" applyAlignment="1">
      <alignment vertical="center"/>
    </xf>
    <xf numFmtId="0" fontId="6" fillId="0" borderId="13" xfId="0" applyFont="1" applyBorder="1" applyAlignment="1">
      <alignment horizontal="center" vertical="center"/>
    </xf>
    <xf numFmtId="0" fontId="6" fillId="0" borderId="34" xfId="0" applyFont="1" applyBorder="1" applyAlignment="1">
      <alignment horizontal="center"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7" xfId="0" applyFont="1" applyBorder="1" applyAlignment="1">
      <alignment vertical="center"/>
    </xf>
    <xf numFmtId="0" fontId="6" fillId="0" borderId="63" xfId="0" applyFont="1" applyBorder="1" applyAlignment="1">
      <alignment horizontal="center" vertical="center"/>
    </xf>
    <xf numFmtId="0" fontId="6" fillId="0" borderId="22" xfId="0" applyFont="1" applyBorder="1" applyAlignment="1">
      <alignment horizontal="center" vertical="center"/>
    </xf>
    <xf numFmtId="0" fontId="6" fillId="0" borderId="42" xfId="0" applyFont="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63"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176" fontId="6" fillId="0" borderId="53" xfId="0" applyNumberFormat="1" applyFont="1" applyBorder="1" applyAlignment="1">
      <alignment horizontal="center" vertical="center"/>
    </xf>
    <xf numFmtId="176" fontId="6" fillId="0" borderId="54" xfId="0" applyNumberFormat="1" applyFont="1" applyBorder="1" applyAlignment="1">
      <alignment horizontal="center" vertical="center"/>
    </xf>
    <xf numFmtId="176" fontId="6" fillId="0" borderId="27" xfId="0" applyNumberFormat="1" applyFont="1" applyBorder="1" applyAlignment="1">
      <alignment horizontal="left" vertical="center"/>
    </xf>
    <xf numFmtId="176" fontId="6" fillId="0" borderId="64" xfId="0" applyNumberFormat="1" applyFont="1" applyBorder="1" applyAlignment="1">
      <alignment horizontal="center" vertical="center"/>
    </xf>
    <xf numFmtId="49" fontId="6" fillId="0" borderId="65"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17" xfId="0" applyNumberFormat="1" applyFont="1" applyBorder="1" applyAlignment="1">
      <alignment horizontal="center" vertical="center"/>
    </xf>
    <xf numFmtId="176" fontId="6" fillId="0" borderId="16" xfId="0" applyNumberFormat="1" applyFont="1" applyBorder="1" applyAlignment="1">
      <alignment horizontal="center" vertical="center"/>
    </xf>
    <xf numFmtId="176" fontId="6" fillId="0" borderId="27" xfId="0" applyNumberFormat="1" applyFont="1" applyBorder="1" applyAlignment="1">
      <alignment horizontal="center" vertical="center"/>
    </xf>
    <xf numFmtId="176" fontId="6" fillId="0" borderId="57" xfId="0" applyNumberFormat="1" applyFont="1" applyBorder="1" applyAlignment="1">
      <alignment horizontal="center" vertical="center"/>
    </xf>
    <xf numFmtId="176" fontId="6" fillId="0" borderId="56" xfId="0" applyNumberFormat="1" applyFont="1" applyBorder="1" applyAlignment="1">
      <alignment horizontal="center" vertical="center"/>
    </xf>
    <xf numFmtId="176" fontId="6" fillId="0" borderId="25" xfId="0" applyNumberFormat="1" applyFont="1" applyBorder="1" applyAlignment="1">
      <alignment horizontal="center" vertical="center"/>
    </xf>
    <xf numFmtId="176" fontId="6" fillId="0" borderId="60" xfId="0" applyNumberFormat="1" applyFont="1" applyBorder="1" applyAlignment="1">
      <alignment horizontal="center" vertical="center"/>
    </xf>
    <xf numFmtId="176" fontId="6" fillId="0" borderId="0" xfId="0" applyNumberFormat="1" applyFont="1" applyBorder="1" applyAlignment="1">
      <alignment horizontal="center" vertical="center"/>
    </xf>
    <xf numFmtId="176" fontId="6" fillId="0" borderId="13" xfId="0" applyNumberFormat="1" applyFont="1" applyBorder="1" applyAlignment="1">
      <alignment horizontal="center" vertical="center"/>
    </xf>
    <xf numFmtId="0" fontId="6" fillId="0" borderId="6" xfId="0" applyFont="1" applyBorder="1" applyAlignment="1">
      <alignment vertical="center"/>
    </xf>
    <xf numFmtId="176" fontId="6" fillId="0" borderId="5" xfId="0" applyNumberFormat="1" applyFont="1" applyBorder="1" applyAlignment="1">
      <alignment horizontal="center" vertical="center"/>
    </xf>
    <xf numFmtId="177" fontId="6" fillId="0" borderId="59" xfId="0" applyNumberFormat="1" applyFont="1" applyBorder="1" applyAlignment="1">
      <alignment vertical="center"/>
    </xf>
    <xf numFmtId="177" fontId="6" fillId="0" borderId="5" xfId="0" applyNumberFormat="1" applyFont="1" applyBorder="1" applyAlignment="1">
      <alignment vertical="center"/>
    </xf>
    <xf numFmtId="177" fontId="6" fillId="0" borderId="6" xfId="0" applyNumberFormat="1" applyFont="1" applyBorder="1" applyAlignment="1">
      <alignment vertical="center"/>
    </xf>
    <xf numFmtId="177" fontId="6" fillId="0" borderId="66" xfId="0" applyNumberFormat="1" applyFont="1" applyBorder="1" applyAlignment="1">
      <alignment vertical="center"/>
    </xf>
    <xf numFmtId="177" fontId="6" fillId="0" borderId="67" xfId="0" applyNumberFormat="1" applyFont="1" applyBorder="1" applyAlignment="1">
      <alignment vertical="center"/>
    </xf>
    <xf numFmtId="177" fontId="6" fillId="0" borderId="32" xfId="0" applyNumberFormat="1" applyFont="1" applyBorder="1" applyAlignment="1">
      <alignment vertical="center"/>
    </xf>
    <xf numFmtId="177" fontId="6" fillId="0" borderId="31" xfId="0" applyNumberFormat="1" applyFont="1" applyBorder="1" applyAlignment="1">
      <alignment vertical="center"/>
    </xf>
    <xf numFmtId="0" fontId="6" fillId="0" borderId="11" xfId="0" applyFont="1" applyBorder="1" applyAlignment="1">
      <alignment vertical="center"/>
    </xf>
    <xf numFmtId="177" fontId="6" fillId="0" borderId="65" xfId="0" applyNumberFormat="1" applyFont="1" applyBorder="1" applyAlignment="1">
      <alignment vertical="center"/>
    </xf>
    <xf numFmtId="177" fontId="6" fillId="0" borderId="16" xfId="0" applyNumberFormat="1" applyFont="1" applyBorder="1" applyAlignment="1">
      <alignment vertical="center"/>
    </xf>
    <xf numFmtId="177" fontId="6" fillId="0" borderId="17" xfId="0" applyNumberFormat="1" applyFont="1" applyBorder="1" applyAlignment="1">
      <alignment vertical="center"/>
    </xf>
    <xf numFmtId="177" fontId="6" fillId="0" borderId="68" xfId="0" applyNumberFormat="1" applyFont="1" applyBorder="1" applyAlignment="1">
      <alignment vertical="center"/>
    </xf>
    <xf numFmtId="177" fontId="6" fillId="0" borderId="69" xfId="0" applyNumberFormat="1" applyFont="1" applyBorder="1" applyAlignment="1">
      <alignment vertical="center"/>
    </xf>
    <xf numFmtId="177" fontId="6" fillId="0" borderId="42" xfId="0" applyNumberFormat="1" applyFont="1" applyBorder="1" applyAlignment="1">
      <alignment vertical="center"/>
    </xf>
    <xf numFmtId="177" fontId="6" fillId="0" borderId="40" xfId="0" applyNumberFormat="1" applyFont="1" applyBorder="1" applyAlignment="1">
      <alignment vertical="center"/>
    </xf>
    <xf numFmtId="0" fontId="6" fillId="0" borderId="52" xfId="0" applyFont="1" applyBorder="1" applyAlignment="1">
      <alignment vertical="center"/>
    </xf>
    <xf numFmtId="0" fontId="6" fillId="0" borderId="41" xfId="0" applyFont="1" applyBorder="1" applyAlignment="1">
      <alignment vertical="center"/>
    </xf>
    <xf numFmtId="0" fontId="6" fillId="0" borderId="42" xfId="0" applyFont="1" applyBorder="1" applyAlignment="1">
      <alignment vertical="center"/>
    </xf>
    <xf numFmtId="49" fontId="6" fillId="0" borderId="41" xfId="0" applyNumberFormat="1" applyFont="1" applyBorder="1" applyAlignment="1">
      <alignment horizontal="center" vertical="center"/>
    </xf>
    <xf numFmtId="177" fontId="6" fillId="0" borderId="41" xfId="0" applyNumberFormat="1" applyFont="1" applyBorder="1" applyAlignment="1">
      <alignment vertical="center"/>
    </xf>
    <xf numFmtId="0" fontId="6" fillId="0" borderId="36" xfId="0" applyFont="1" applyBorder="1" applyAlignment="1">
      <alignment vertical="center"/>
    </xf>
    <xf numFmtId="49" fontId="6" fillId="0" borderId="36" xfId="0" applyNumberFormat="1" applyFont="1" applyBorder="1" applyAlignment="1">
      <alignment horizontal="center" vertical="center"/>
    </xf>
    <xf numFmtId="177" fontId="6" fillId="0" borderId="63" xfId="0" applyNumberFormat="1" applyFont="1" applyBorder="1" applyAlignment="1">
      <alignment vertical="center"/>
    </xf>
    <xf numFmtId="177" fontId="6" fillId="0" borderId="36" xfId="0" applyNumberFormat="1" applyFont="1" applyBorder="1" applyAlignment="1">
      <alignment vertical="center"/>
    </xf>
    <xf numFmtId="177" fontId="6" fillId="0" borderId="21" xfId="0" applyNumberFormat="1" applyFont="1" applyBorder="1" applyAlignment="1">
      <alignment vertical="center"/>
    </xf>
    <xf numFmtId="176" fontId="6" fillId="0" borderId="41" xfId="0" applyNumberFormat="1" applyFont="1" applyBorder="1" applyAlignment="1">
      <alignment horizontal="center" vertical="center"/>
    </xf>
    <xf numFmtId="176" fontId="6" fillId="0" borderId="36" xfId="0" applyNumberFormat="1" applyFont="1" applyBorder="1" applyAlignment="1">
      <alignment horizontal="center" vertical="center"/>
    </xf>
    <xf numFmtId="177" fontId="6" fillId="0" borderId="60" xfId="0" applyNumberFormat="1" applyFont="1" applyBorder="1" applyAlignment="1">
      <alignment vertical="center"/>
    </xf>
    <xf numFmtId="177" fontId="6" fillId="0" borderId="0" xfId="0" applyNumberFormat="1" applyFont="1" applyBorder="1" applyAlignment="1">
      <alignment vertical="center"/>
    </xf>
    <xf numFmtId="177" fontId="6" fillId="0" borderId="13" xfId="0" applyNumberFormat="1" applyFont="1" applyBorder="1" applyAlignment="1">
      <alignment vertical="center"/>
    </xf>
    <xf numFmtId="0" fontId="6" fillId="0" borderId="24" xfId="0" applyFont="1" applyBorder="1" applyAlignment="1">
      <alignment vertical="center"/>
    </xf>
    <xf numFmtId="0" fontId="6" fillId="0" borderId="55" xfId="0" applyFont="1" applyBorder="1" applyAlignment="1">
      <alignment vertical="center"/>
    </xf>
    <xf numFmtId="0" fontId="6" fillId="0" borderId="57" xfId="0" applyFont="1" applyBorder="1" applyAlignment="1">
      <alignment vertical="center"/>
    </xf>
    <xf numFmtId="0" fontId="6" fillId="0" borderId="56" xfId="0" applyFont="1" applyBorder="1" applyAlignment="1">
      <alignment vertical="center"/>
    </xf>
    <xf numFmtId="177" fontId="6" fillId="0" borderId="70" xfId="0" applyNumberFormat="1" applyFont="1" applyBorder="1" applyAlignment="1">
      <alignment vertical="center"/>
    </xf>
    <xf numFmtId="177" fontId="6" fillId="0" borderId="57" xfId="0" applyNumberFormat="1" applyFont="1" applyBorder="1" applyAlignment="1">
      <alignment vertical="center"/>
    </xf>
    <xf numFmtId="177" fontId="6" fillId="0" borderId="56" xfId="0" applyNumberFormat="1" applyFont="1" applyBorder="1" applyAlignment="1">
      <alignment vertical="center"/>
    </xf>
    <xf numFmtId="177" fontId="6" fillId="0" borderId="62" xfId="0" applyNumberFormat="1" applyFont="1" applyBorder="1" applyAlignment="1">
      <alignment vertical="center"/>
    </xf>
    <xf numFmtId="177" fontId="6" fillId="0" borderId="34" xfId="0" applyNumberFormat="1" applyFont="1" applyBorder="1" applyAlignment="1">
      <alignment vertical="center"/>
    </xf>
    <xf numFmtId="0" fontId="6" fillId="0" borderId="37" xfId="0" applyFont="1" applyBorder="1" applyAlignment="1">
      <alignment vertical="center"/>
    </xf>
    <xf numFmtId="177" fontId="6" fillId="0" borderId="71" xfId="0" applyNumberFormat="1" applyFont="1" applyBorder="1" applyAlignment="1">
      <alignment vertical="center"/>
    </xf>
    <xf numFmtId="177" fontId="6" fillId="0" borderId="26" xfId="0" applyNumberFormat="1" applyFont="1" applyBorder="1" applyAlignment="1">
      <alignment vertical="center"/>
    </xf>
    <xf numFmtId="177" fontId="6" fillId="0" borderId="27" xfId="0" applyNumberFormat="1" applyFont="1" applyBorder="1" applyAlignment="1">
      <alignment vertical="center"/>
    </xf>
    <xf numFmtId="177" fontId="6" fillId="0" borderId="29" xfId="0" applyNumberFormat="1" applyFont="1" applyBorder="1" applyAlignment="1">
      <alignment vertical="center"/>
    </xf>
    <xf numFmtId="0" fontId="3" fillId="0" borderId="0" xfId="0" applyFont="1" applyAlignment="1">
      <alignment horizontal="center"/>
    </xf>
    <xf numFmtId="0" fontId="5" fillId="0" borderId="0" xfId="0" applyFont="1" applyAlignment="1">
      <alignment horizontal="center" vertical="center"/>
    </xf>
  </cellXfs>
  <cellStyles count="9">
    <cellStyle name="Normal" xfId="0"/>
    <cellStyle name="(xx)" xfId="15"/>
    <cellStyle name="(xx)中央" xfId="16"/>
    <cellStyle name="(通貨) [0.0]" xfId="17"/>
    <cellStyle name="Percent" xfId="18"/>
    <cellStyle name="Comma [0]" xfId="19"/>
    <cellStyle name="Comma" xfId="20"/>
    <cellStyle name="Currency [0]" xfId="21"/>
    <cellStyle name="Currency"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00"/>
  <sheetViews>
    <sheetView tabSelected="1" workbookViewId="0" topLeftCell="A1">
      <selection activeCell="A3" sqref="A3"/>
    </sheetView>
  </sheetViews>
  <sheetFormatPr defaultColWidth="9.00390625" defaultRowHeight="13.5"/>
  <cols>
    <col min="1" max="1" width="5.875" style="0" customWidth="1"/>
    <col min="2" max="2" width="47.125" style="0" bestFit="1" customWidth="1"/>
    <col min="3" max="3" width="13.875" style="0" customWidth="1"/>
    <col min="4" max="4" width="12.875" style="0" customWidth="1"/>
    <col min="5" max="5" width="12.00390625" style="0" customWidth="1"/>
    <col min="6" max="6" width="12.875" style="0" customWidth="1"/>
    <col min="7" max="7" width="12.50390625" style="0" customWidth="1"/>
    <col min="8" max="8" width="13.25390625" style="0" customWidth="1"/>
    <col min="9" max="9" width="13.125" style="0" customWidth="1"/>
    <col min="10" max="10" width="12.50390625" style="0" customWidth="1"/>
    <col min="11" max="11" width="11.75390625" style="0" customWidth="1"/>
    <col min="12" max="12" width="12.75390625" style="0" customWidth="1"/>
    <col min="13" max="13" width="11.50390625" style="0" customWidth="1"/>
    <col min="14" max="14" width="11.875" style="0" customWidth="1"/>
    <col min="15" max="15" width="12.75390625" style="0" customWidth="1"/>
    <col min="16" max="16" width="11.75390625" style="0" customWidth="1"/>
    <col min="17" max="18" width="11.875" style="0" customWidth="1"/>
    <col min="19" max="19" width="12.50390625" style="0" customWidth="1"/>
    <col min="20" max="20" width="12.375" style="0" customWidth="1"/>
    <col min="21" max="21" width="13.00390625" style="0" customWidth="1"/>
    <col min="22" max="22" width="13.125" style="0" customWidth="1"/>
  </cols>
  <sheetData>
    <row r="1" s="2" customFormat="1" ht="12" customHeight="1">
      <c r="A1" s="1" t="s">
        <v>0</v>
      </c>
    </row>
    <row r="2" spans="1:22" s="2" customFormat="1" ht="25.5">
      <c r="A2" s="257" t="s">
        <v>249</v>
      </c>
      <c r="B2" s="257"/>
      <c r="C2" s="257"/>
      <c r="D2" s="257"/>
      <c r="E2" s="257"/>
      <c r="F2" s="257"/>
      <c r="G2" s="257"/>
      <c r="H2" s="257"/>
      <c r="I2" s="257"/>
      <c r="J2" s="257"/>
      <c r="K2" s="257"/>
      <c r="L2" s="257"/>
      <c r="M2" s="257"/>
      <c r="N2" s="257"/>
      <c r="O2" s="257"/>
      <c r="P2" s="257"/>
      <c r="Q2" s="257"/>
      <c r="R2" s="257"/>
      <c r="S2" s="257"/>
      <c r="T2" s="257"/>
      <c r="U2" s="257"/>
      <c r="V2" s="257"/>
    </row>
    <row r="3" s="2" customFormat="1" ht="9" customHeight="1"/>
    <row r="4" spans="1:21" s="2" customFormat="1" ht="15" customHeight="1" thickBot="1">
      <c r="A4" s="2" t="s">
        <v>112</v>
      </c>
      <c r="U4" s="2" t="s">
        <v>3</v>
      </c>
    </row>
    <row r="5" spans="1:22" s="13" customFormat="1" ht="15" customHeight="1">
      <c r="A5" s="3" t="s">
        <v>4</v>
      </c>
      <c r="B5" s="4" t="s">
        <v>0</v>
      </c>
      <c r="C5" s="5" t="s">
        <v>113</v>
      </c>
      <c r="D5" s="6" t="s">
        <v>114</v>
      </c>
      <c r="E5" s="7" t="s">
        <v>7</v>
      </c>
      <c r="F5" s="6" t="s">
        <v>115</v>
      </c>
      <c r="G5" s="8" t="s">
        <v>116</v>
      </c>
      <c r="H5" s="6" t="s">
        <v>10</v>
      </c>
      <c r="I5" s="6" t="s">
        <v>10</v>
      </c>
      <c r="J5" s="6" t="s">
        <v>10</v>
      </c>
      <c r="K5" s="6" t="s">
        <v>10</v>
      </c>
      <c r="L5" s="6" t="s">
        <v>10</v>
      </c>
      <c r="M5" s="9"/>
      <c r="N5" s="6" t="s">
        <v>10</v>
      </c>
      <c r="O5" s="6" t="s">
        <v>10</v>
      </c>
      <c r="P5" s="10" t="s">
        <v>10</v>
      </c>
      <c r="Q5" s="11" t="s">
        <v>117</v>
      </c>
      <c r="R5" s="6"/>
      <c r="S5" s="6" t="s">
        <v>10</v>
      </c>
      <c r="T5" s="6" t="s">
        <v>10</v>
      </c>
      <c r="U5" s="10" t="s">
        <v>10</v>
      </c>
      <c r="V5" s="12" t="s">
        <v>12</v>
      </c>
    </row>
    <row r="6" spans="1:22" s="13" customFormat="1" ht="15" customHeight="1">
      <c r="A6" s="14" t="s">
        <v>4</v>
      </c>
      <c r="B6" s="1" t="s">
        <v>0</v>
      </c>
      <c r="C6" s="15" t="s">
        <v>10</v>
      </c>
      <c r="D6" s="16" t="s">
        <v>13</v>
      </c>
      <c r="E6" s="17" t="s">
        <v>14</v>
      </c>
      <c r="F6" s="16" t="s">
        <v>15</v>
      </c>
      <c r="G6" s="18" t="s">
        <v>10</v>
      </c>
      <c r="H6" s="19" t="s">
        <v>16</v>
      </c>
      <c r="I6" s="20" t="s">
        <v>10</v>
      </c>
      <c r="J6" s="20" t="s">
        <v>10</v>
      </c>
      <c r="K6" s="20" t="s">
        <v>10</v>
      </c>
      <c r="L6" s="20" t="s">
        <v>10</v>
      </c>
      <c r="M6" s="19" t="s">
        <v>17</v>
      </c>
      <c r="N6" s="20" t="s">
        <v>10</v>
      </c>
      <c r="O6" s="20" t="s">
        <v>10</v>
      </c>
      <c r="P6" s="21" t="s">
        <v>18</v>
      </c>
      <c r="Q6" s="18"/>
      <c r="R6" s="21" t="s">
        <v>17</v>
      </c>
      <c r="S6" s="21" t="s">
        <v>18</v>
      </c>
      <c r="T6" s="19" t="s">
        <v>19</v>
      </c>
      <c r="U6" s="22" t="s">
        <v>10</v>
      </c>
      <c r="V6" s="23" t="s">
        <v>20</v>
      </c>
    </row>
    <row r="7" spans="1:22" s="13" customFormat="1" ht="15" customHeight="1">
      <c r="A7" s="14" t="s">
        <v>4</v>
      </c>
      <c r="B7" s="1" t="s">
        <v>0</v>
      </c>
      <c r="C7" s="15" t="s">
        <v>10</v>
      </c>
      <c r="D7" s="16" t="s">
        <v>10</v>
      </c>
      <c r="E7" s="17" t="s">
        <v>10</v>
      </c>
      <c r="F7" s="16" t="s">
        <v>10</v>
      </c>
      <c r="G7" s="18" t="s">
        <v>10</v>
      </c>
      <c r="H7" s="18" t="s">
        <v>10</v>
      </c>
      <c r="I7" s="19" t="s">
        <v>21</v>
      </c>
      <c r="J7" s="20" t="s">
        <v>10</v>
      </c>
      <c r="K7" s="22" t="s">
        <v>10</v>
      </c>
      <c r="L7" s="19" t="s">
        <v>22</v>
      </c>
      <c r="M7" s="18" t="s">
        <v>10</v>
      </c>
      <c r="N7" s="21" t="s">
        <v>118</v>
      </c>
      <c r="O7" s="21" t="s">
        <v>22</v>
      </c>
      <c r="P7" s="17" t="s">
        <v>24</v>
      </c>
      <c r="Q7" s="18" t="s">
        <v>10</v>
      </c>
      <c r="R7" s="17" t="s">
        <v>10</v>
      </c>
      <c r="S7" s="17" t="s">
        <v>24</v>
      </c>
      <c r="T7" s="18" t="s">
        <v>10</v>
      </c>
      <c r="U7" s="21" t="s">
        <v>25</v>
      </c>
      <c r="V7" s="23" t="s">
        <v>26</v>
      </c>
    </row>
    <row r="8" spans="1:22" s="13" customFormat="1" ht="15" customHeight="1">
      <c r="A8" s="14" t="s">
        <v>4</v>
      </c>
      <c r="B8" s="1" t="s">
        <v>0</v>
      </c>
      <c r="C8" s="15" t="s">
        <v>10</v>
      </c>
      <c r="D8" s="16" t="s">
        <v>10</v>
      </c>
      <c r="E8" s="17" t="s">
        <v>10</v>
      </c>
      <c r="F8" s="16" t="s">
        <v>10</v>
      </c>
      <c r="G8" s="18" t="s">
        <v>10</v>
      </c>
      <c r="H8" s="18" t="s">
        <v>10</v>
      </c>
      <c r="I8" s="18" t="s">
        <v>10</v>
      </c>
      <c r="J8" s="21" t="s">
        <v>27</v>
      </c>
      <c r="K8" s="21" t="s">
        <v>28</v>
      </c>
      <c r="L8" s="18" t="s">
        <v>10</v>
      </c>
      <c r="M8" s="18" t="s">
        <v>10</v>
      </c>
      <c r="N8" s="17" t="s">
        <v>10</v>
      </c>
      <c r="O8" s="17" t="s">
        <v>10</v>
      </c>
      <c r="P8" s="17"/>
      <c r="Q8" s="18" t="s">
        <v>10</v>
      </c>
      <c r="R8" s="17" t="s">
        <v>10</v>
      </c>
      <c r="S8" s="17"/>
      <c r="T8" s="18" t="s">
        <v>10</v>
      </c>
      <c r="U8" s="17" t="s">
        <v>10</v>
      </c>
      <c r="V8" s="23" t="s">
        <v>10</v>
      </c>
    </row>
    <row r="9" spans="1:22" s="13" customFormat="1" ht="15" customHeight="1">
      <c r="A9" s="14" t="s">
        <v>4</v>
      </c>
      <c r="B9" s="1" t="s">
        <v>0</v>
      </c>
      <c r="C9" s="24" t="s">
        <v>10</v>
      </c>
      <c r="D9" s="16" t="s">
        <v>10</v>
      </c>
      <c r="E9" s="25" t="s">
        <v>10</v>
      </c>
      <c r="F9" s="16" t="s">
        <v>10</v>
      </c>
      <c r="G9" s="18" t="s">
        <v>10</v>
      </c>
      <c r="H9" s="26" t="s">
        <v>10</v>
      </c>
      <c r="I9" s="26" t="s">
        <v>10</v>
      </c>
      <c r="J9" s="25" t="s">
        <v>10</v>
      </c>
      <c r="K9" s="25" t="s">
        <v>10</v>
      </c>
      <c r="L9" s="26" t="s">
        <v>10</v>
      </c>
      <c r="M9" s="26" t="s">
        <v>10</v>
      </c>
      <c r="N9" s="25" t="s">
        <v>10</v>
      </c>
      <c r="O9" s="25" t="s">
        <v>10</v>
      </c>
      <c r="P9" s="25" t="s">
        <v>10</v>
      </c>
      <c r="Q9" s="26" t="s">
        <v>10</v>
      </c>
      <c r="R9" s="25" t="s">
        <v>10</v>
      </c>
      <c r="S9" s="25" t="s">
        <v>10</v>
      </c>
      <c r="T9" s="26" t="s">
        <v>10</v>
      </c>
      <c r="U9" s="25" t="s">
        <v>10</v>
      </c>
      <c r="V9" s="27" t="s">
        <v>10</v>
      </c>
    </row>
    <row r="10" spans="1:22" s="2" customFormat="1" ht="15" customHeight="1" thickBot="1">
      <c r="A10" s="28" t="s">
        <v>4</v>
      </c>
      <c r="B10" s="29" t="s">
        <v>0</v>
      </c>
      <c r="C10" s="30">
        <v>-1</v>
      </c>
      <c r="D10" s="31">
        <v>-2</v>
      </c>
      <c r="E10" s="31">
        <v>-3</v>
      </c>
      <c r="F10" s="31">
        <v>-4</v>
      </c>
      <c r="G10" s="31">
        <v>-5</v>
      </c>
      <c r="H10" s="31">
        <v>-6</v>
      </c>
      <c r="I10" s="31">
        <v>-7</v>
      </c>
      <c r="J10" s="31">
        <v>-8</v>
      </c>
      <c r="K10" s="31">
        <v>-9</v>
      </c>
      <c r="L10" s="32">
        <v>-10</v>
      </c>
      <c r="M10" s="31">
        <v>-11</v>
      </c>
      <c r="N10" s="31">
        <v>-12</v>
      </c>
      <c r="O10" s="31">
        <v>-13</v>
      </c>
      <c r="P10" s="31">
        <v>-14</v>
      </c>
      <c r="Q10" s="31">
        <v>-15</v>
      </c>
      <c r="R10" s="31">
        <v>-16</v>
      </c>
      <c r="S10" s="31">
        <v>-17</v>
      </c>
      <c r="T10" s="31">
        <v>-18</v>
      </c>
      <c r="U10" s="31">
        <v>-19</v>
      </c>
      <c r="V10" s="33">
        <v>-20</v>
      </c>
    </row>
    <row r="11" spans="1:22" s="2" customFormat="1" ht="15" customHeight="1">
      <c r="A11" s="34">
        <v>-1</v>
      </c>
      <c r="B11" s="35" t="s">
        <v>29</v>
      </c>
      <c r="C11" s="36" t="s">
        <v>30</v>
      </c>
      <c r="D11" s="37" t="s">
        <v>30</v>
      </c>
      <c r="E11" s="36" t="s">
        <v>30</v>
      </c>
      <c r="F11" s="37" t="s">
        <v>30</v>
      </c>
      <c r="G11" s="36" t="s">
        <v>30</v>
      </c>
      <c r="H11" s="37" t="s">
        <v>30</v>
      </c>
      <c r="I11" s="36" t="s">
        <v>30</v>
      </c>
      <c r="J11" s="37" t="s">
        <v>30</v>
      </c>
      <c r="K11" s="36" t="s">
        <v>30</v>
      </c>
      <c r="L11" s="38" t="s">
        <v>30</v>
      </c>
      <c r="M11" s="39" t="s">
        <v>30</v>
      </c>
      <c r="N11" s="37" t="s">
        <v>30</v>
      </c>
      <c r="O11" s="40" t="s">
        <v>30</v>
      </c>
      <c r="P11" s="41" t="s">
        <v>30</v>
      </c>
      <c r="Q11" s="40" t="s">
        <v>30</v>
      </c>
      <c r="R11" s="41" t="s">
        <v>30</v>
      </c>
      <c r="S11" s="40" t="s">
        <v>30</v>
      </c>
      <c r="T11" s="41" t="s">
        <v>30</v>
      </c>
      <c r="U11" s="42" t="s">
        <v>119</v>
      </c>
      <c r="V11" s="43">
        <f>SUM(C58:C58)+SUM(M58:M58)</f>
        <v>3152070.5999999996</v>
      </c>
    </row>
    <row r="12" spans="1:22" s="2" customFormat="1" ht="15" customHeight="1">
      <c r="A12" s="44">
        <v>-2</v>
      </c>
      <c r="B12" s="45" t="s">
        <v>32</v>
      </c>
      <c r="C12" s="46">
        <f>C13+C17</f>
        <v>771949.9</v>
      </c>
      <c r="D12" s="47">
        <f>D17</f>
        <v>43073.2</v>
      </c>
      <c r="E12" s="46">
        <f>E13+E17</f>
        <v>93486</v>
      </c>
      <c r="F12" s="47">
        <f>SUM(G12:G12)+SUM(Q12:Q12)+SUM(V12:V12)+SUM(V59:V59)</f>
        <v>884280.6</v>
      </c>
      <c r="G12" s="46">
        <f>SUM(H12:H12)+SUM(M12:M12)+SUM(P12:P12)</f>
        <v>413498.20000000007</v>
      </c>
      <c r="H12" s="47">
        <v>394874.9</v>
      </c>
      <c r="I12" s="46">
        <f>SUM(J12:K12)</f>
        <v>1386.6874</v>
      </c>
      <c r="J12" s="47">
        <f>J17</f>
        <v>872.6343</v>
      </c>
      <c r="K12" s="47">
        <f>K17</f>
        <v>514.0531</v>
      </c>
      <c r="L12" s="47">
        <f>L13+L17</f>
        <v>393488.1125</v>
      </c>
      <c r="M12" s="48">
        <f>SUM(N12:O12)</f>
        <v>13786.9</v>
      </c>
      <c r="N12" s="49">
        <f>N13+N17</f>
        <v>682.923</v>
      </c>
      <c r="O12" s="49">
        <f>O13+O17</f>
        <v>13103.976999999999</v>
      </c>
      <c r="P12" s="49">
        <v>4836.4</v>
      </c>
      <c r="Q12" s="49">
        <f>SUM(R12:T12)</f>
        <v>284977.19999999995</v>
      </c>
      <c r="R12" s="49">
        <f>R13+R17</f>
        <v>38806.6</v>
      </c>
      <c r="S12" s="49">
        <f>S17</f>
        <v>3134.9</v>
      </c>
      <c r="T12" s="49">
        <f>T13+T17</f>
        <v>243035.69999999998</v>
      </c>
      <c r="U12" s="50" t="str">
        <f>U17</f>
        <v>(20,049.7)</v>
      </c>
      <c r="V12" s="51">
        <f>SUM(C59:C59)+SUM(M59:M59)</f>
        <v>138896.59999999998</v>
      </c>
    </row>
    <row r="13" spans="1:22" s="2" customFormat="1" ht="15" customHeight="1">
      <c r="A13" s="44">
        <v>-3</v>
      </c>
      <c r="B13" s="45" t="s">
        <v>120</v>
      </c>
      <c r="C13" s="47">
        <f>SUM(C14:C16)</f>
        <v>6015.275600000001</v>
      </c>
      <c r="D13" s="52" t="s">
        <v>34</v>
      </c>
      <c r="E13" s="46">
        <f>SUM(E14:E16)</f>
        <v>69.6454</v>
      </c>
      <c r="F13" s="47">
        <f>SUM(G13:G13)+SUM(Q13:Q13)+SUM(V13:V13)+SUM(V60:V60)</f>
        <v>6084.921</v>
      </c>
      <c r="G13" s="46">
        <f>SUM(H13:H13)+SUM(M13:M13)+SUM(P13:P13)</f>
        <v>3932.6303999999996</v>
      </c>
      <c r="H13" s="47">
        <f>SUM(I13:I13)+SUM(L13:L13)</f>
        <v>3556.5694</v>
      </c>
      <c r="I13" s="52" t="s">
        <v>34</v>
      </c>
      <c r="J13" s="52" t="s">
        <v>34</v>
      </c>
      <c r="K13" s="52" t="s">
        <v>34</v>
      </c>
      <c r="L13" s="47">
        <f>SUM(L14:L16)</f>
        <v>3556.5694</v>
      </c>
      <c r="M13" s="53">
        <f>SUM(N13:O13)</f>
        <v>341.754</v>
      </c>
      <c r="N13" s="47">
        <f>SUM(N14:N16)</f>
        <v>2.132</v>
      </c>
      <c r="O13" s="47">
        <f>SUM(O14:O16)</f>
        <v>339.622</v>
      </c>
      <c r="P13" s="47">
        <f>SUM(P14:P16)</f>
        <v>34.307</v>
      </c>
      <c r="Q13" s="47">
        <f>SUM(R13:T13)</f>
        <v>2152.2906000000003</v>
      </c>
      <c r="R13" s="47">
        <f>SUM(R14:R16)</f>
        <v>1607.2846</v>
      </c>
      <c r="S13" s="52" t="s">
        <v>34</v>
      </c>
      <c r="T13" s="47">
        <f>SUM(T14:T16)</f>
        <v>545.0060000000001</v>
      </c>
      <c r="U13" s="47"/>
      <c r="V13" s="54" t="s">
        <v>34</v>
      </c>
    </row>
    <row r="14" spans="1:22" s="2" customFormat="1" ht="15" customHeight="1">
      <c r="A14" s="44">
        <v>-4</v>
      </c>
      <c r="B14" s="45" t="s">
        <v>35</v>
      </c>
      <c r="C14" s="46">
        <v>3589.3</v>
      </c>
      <c r="D14" s="52" t="s">
        <v>34</v>
      </c>
      <c r="E14" s="46">
        <v>69.6454</v>
      </c>
      <c r="F14" s="47">
        <f>SUM(G14:G14)+SUM(Q14:Q14)+SUM(V14:V14)+SUM(V61:V61)</f>
        <v>3658.9454</v>
      </c>
      <c r="G14" s="46">
        <f>SUM(H14:H14)+SUM(M14:M14)+SUM(P14:P14)</f>
        <v>3470.9744</v>
      </c>
      <c r="H14" s="47">
        <f>SUM(I14:I14)+SUM(L14:L14)</f>
        <v>3151.5114</v>
      </c>
      <c r="I14" s="52" t="s">
        <v>34</v>
      </c>
      <c r="J14" s="52" t="s">
        <v>34</v>
      </c>
      <c r="K14" s="52" t="s">
        <v>34</v>
      </c>
      <c r="L14" s="47">
        <v>3151.5114</v>
      </c>
      <c r="M14" s="53">
        <f>SUM(N14:O14)</f>
        <v>292.043</v>
      </c>
      <c r="N14" s="52" t="s">
        <v>34</v>
      </c>
      <c r="O14" s="47">
        <v>292.043</v>
      </c>
      <c r="P14" s="47">
        <v>27.42</v>
      </c>
      <c r="Q14" s="47">
        <f>SUM(R14:T14)</f>
        <v>187.971</v>
      </c>
      <c r="R14" s="52" t="s">
        <v>34</v>
      </c>
      <c r="S14" s="52" t="s">
        <v>34</v>
      </c>
      <c r="T14" s="47">
        <v>187.971</v>
      </c>
      <c r="U14" s="46"/>
      <c r="V14" s="54" t="s">
        <v>34</v>
      </c>
    </row>
    <row r="15" spans="1:22" s="2" customFormat="1" ht="15" customHeight="1">
      <c r="A15" s="44">
        <v>-5</v>
      </c>
      <c r="B15" s="45" t="s">
        <v>36</v>
      </c>
      <c r="C15" s="46">
        <v>2425.9756</v>
      </c>
      <c r="D15" s="52" t="s">
        <v>34</v>
      </c>
      <c r="E15" s="52" t="s">
        <v>34</v>
      </c>
      <c r="F15" s="47">
        <f>SUM(G15:G15)+SUM(Q15:Q15)+SUM(V15:V15)+SUM(V62:V62)</f>
        <v>2425.9756</v>
      </c>
      <c r="G15" s="46">
        <f>SUM(H15:H15)+SUM(M15:M15)+SUM(P15:P15)</f>
        <v>461.656</v>
      </c>
      <c r="H15" s="47">
        <f>SUM(I15:I15)+SUM(L15:L15)</f>
        <v>405.058</v>
      </c>
      <c r="I15" s="52" t="s">
        <v>34</v>
      </c>
      <c r="J15" s="52" t="s">
        <v>34</v>
      </c>
      <c r="K15" s="52" t="s">
        <v>34</v>
      </c>
      <c r="L15" s="47">
        <v>405.058</v>
      </c>
      <c r="M15" s="53">
        <f>SUM(N15:O15)</f>
        <v>49.711</v>
      </c>
      <c r="N15" s="47">
        <v>2.132</v>
      </c>
      <c r="O15" s="47">
        <v>47.579</v>
      </c>
      <c r="P15" s="47">
        <v>6.887</v>
      </c>
      <c r="Q15" s="47">
        <f>SUM(R15:T15)</f>
        <v>1964.3196</v>
      </c>
      <c r="R15" s="55">
        <v>1607.2846</v>
      </c>
      <c r="S15" s="52" t="s">
        <v>34</v>
      </c>
      <c r="T15" s="47">
        <v>357.035</v>
      </c>
      <c r="U15" s="46"/>
      <c r="V15" s="54" t="s">
        <v>34</v>
      </c>
    </row>
    <row r="16" spans="1:22" s="2" customFormat="1" ht="15" customHeight="1">
      <c r="A16" s="44">
        <v>-6</v>
      </c>
      <c r="B16" s="45" t="s">
        <v>37</v>
      </c>
      <c r="C16" s="56" t="s">
        <v>34</v>
      </c>
      <c r="D16" s="52" t="s">
        <v>34</v>
      </c>
      <c r="E16" s="52" t="s">
        <v>34</v>
      </c>
      <c r="F16" s="52" t="s">
        <v>34</v>
      </c>
      <c r="G16" s="52" t="s">
        <v>34</v>
      </c>
      <c r="H16" s="52" t="s">
        <v>34</v>
      </c>
      <c r="I16" s="52" t="s">
        <v>34</v>
      </c>
      <c r="J16" s="52" t="s">
        <v>34</v>
      </c>
      <c r="K16" s="52" t="s">
        <v>34</v>
      </c>
      <c r="L16" s="52" t="s">
        <v>34</v>
      </c>
      <c r="M16" s="52" t="s">
        <v>34</v>
      </c>
      <c r="N16" s="52" t="s">
        <v>34</v>
      </c>
      <c r="O16" s="52" t="s">
        <v>34</v>
      </c>
      <c r="P16" s="52" t="s">
        <v>34</v>
      </c>
      <c r="Q16" s="52" t="s">
        <v>34</v>
      </c>
      <c r="R16" s="52" t="s">
        <v>34</v>
      </c>
      <c r="S16" s="52" t="s">
        <v>34</v>
      </c>
      <c r="T16" s="52" t="s">
        <v>34</v>
      </c>
      <c r="U16" s="52"/>
      <c r="V16" s="54" t="s">
        <v>34</v>
      </c>
    </row>
    <row r="17" spans="1:22" s="2" customFormat="1" ht="15" customHeight="1">
      <c r="A17" s="44">
        <v>-7</v>
      </c>
      <c r="B17" s="45" t="s">
        <v>38</v>
      </c>
      <c r="C17" s="46">
        <f>C18+C21+C22</f>
        <v>765934.6244</v>
      </c>
      <c r="D17" s="47">
        <f>D18</f>
        <v>43073.2</v>
      </c>
      <c r="E17" s="46">
        <f>E18</f>
        <v>93416.3546</v>
      </c>
      <c r="F17" s="47">
        <f>SUM(G17:G17)+SUM(Q17:Q17)+SUM(V17:V17)+SUM(V64:V64)</f>
        <v>878195.4789</v>
      </c>
      <c r="G17" s="46">
        <f>SUM(H17:H17)+SUM(M17:M17)+SUM(P17:P17)</f>
        <v>409565.36950000003</v>
      </c>
      <c r="H17" s="47">
        <f>SUM(I17:I17)+SUM(L17:L17)</f>
        <v>391318.2305</v>
      </c>
      <c r="I17" s="46">
        <f>SUM(J17:K17)</f>
        <v>1386.6874</v>
      </c>
      <c r="J17" s="47">
        <f>J18</f>
        <v>872.6343</v>
      </c>
      <c r="K17" s="47">
        <f>K18</f>
        <v>514.0531</v>
      </c>
      <c r="L17" s="47">
        <f>L18+L21+L22</f>
        <v>389931.5431</v>
      </c>
      <c r="M17" s="53">
        <f>SUM(N17:O17)</f>
        <v>13445.145999999999</v>
      </c>
      <c r="N17" s="47">
        <f>N18+N21+N22</f>
        <v>680.791</v>
      </c>
      <c r="O17" s="47">
        <f>O18+O21+O22</f>
        <v>12764.355</v>
      </c>
      <c r="P17" s="47">
        <f>P18+P21+P22</f>
        <v>4801.993</v>
      </c>
      <c r="Q17" s="47">
        <f>SUM(R17:T17)</f>
        <v>282824.9094</v>
      </c>
      <c r="R17" s="55">
        <f>SUM(R18:R18)+SUM(R21:R22)</f>
        <v>37199.3154</v>
      </c>
      <c r="S17" s="55">
        <f>SUM(S18:S18)+SUM(S21:S22)</f>
        <v>3134.9</v>
      </c>
      <c r="T17" s="47">
        <f>SUM(T18:T18)+SUM(T21:T22)</f>
        <v>242490.694</v>
      </c>
      <c r="U17" s="57" t="str">
        <f>U18</f>
        <v>(20,049.7)</v>
      </c>
      <c r="V17" s="58">
        <f>SUM(C64:C64)+SUM(M64:M64)</f>
        <v>138896.59999999998</v>
      </c>
    </row>
    <row r="18" spans="1:22" s="2" customFormat="1" ht="15" customHeight="1">
      <c r="A18" s="44">
        <v>-8</v>
      </c>
      <c r="B18" s="45" t="s">
        <v>35</v>
      </c>
      <c r="C18" s="46">
        <v>708525</v>
      </c>
      <c r="D18" s="47">
        <v>43073.2</v>
      </c>
      <c r="E18" s="46">
        <v>93416.3546</v>
      </c>
      <c r="F18" s="47">
        <f>SUM(G18:G18)+SUM(Q18:Q18)+SUM(V18:V18)+SUM(V65:V65)</f>
        <v>821313.6545</v>
      </c>
      <c r="G18" s="46">
        <f>SUM(H18:H18)+SUM(M18:M18)+SUM(P18:P18)</f>
        <v>409013.7255</v>
      </c>
      <c r="H18" s="47">
        <f>SUM(I18:I18)+SUM(L18:L18)</f>
        <v>390795.8885</v>
      </c>
      <c r="I18" s="46">
        <f>SUM(J18:K18)</f>
        <v>1386.6874</v>
      </c>
      <c r="J18" s="47">
        <v>872.6343</v>
      </c>
      <c r="K18" s="47">
        <v>514.0531</v>
      </c>
      <c r="L18" s="47">
        <v>389409.2011</v>
      </c>
      <c r="M18" s="53">
        <f>SUM(N18:O18)</f>
        <v>13426.556999999999</v>
      </c>
      <c r="N18" s="47">
        <v>668.355</v>
      </c>
      <c r="O18" s="47">
        <v>12758.202</v>
      </c>
      <c r="P18" s="47">
        <v>4791.28</v>
      </c>
      <c r="Q18" s="47">
        <f>SUM(R18:T18)</f>
        <v>226494.729</v>
      </c>
      <c r="R18" s="52" t="s">
        <v>34</v>
      </c>
      <c r="S18" s="52" t="s">
        <v>34</v>
      </c>
      <c r="T18" s="47">
        <v>226494.729</v>
      </c>
      <c r="U18" s="59" t="s">
        <v>121</v>
      </c>
      <c r="V18" s="58">
        <f>SUM(C65:C65)+SUM(M65:M65)</f>
        <v>138896.59999999998</v>
      </c>
    </row>
    <row r="19" spans="1:22" s="2" customFormat="1" ht="15" customHeight="1">
      <c r="A19" s="44">
        <v>-9</v>
      </c>
      <c r="B19" s="45" t="s">
        <v>40</v>
      </c>
      <c r="C19" s="46"/>
      <c r="D19" s="60" t="s">
        <v>122</v>
      </c>
      <c r="E19" s="46"/>
      <c r="F19" s="47"/>
      <c r="G19" s="46"/>
      <c r="H19" s="47"/>
      <c r="I19" s="46"/>
      <c r="J19" s="47"/>
      <c r="K19" s="47"/>
      <c r="L19" s="47"/>
      <c r="M19" s="53"/>
      <c r="N19" s="47"/>
      <c r="O19" s="47"/>
      <c r="P19" s="47"/>
      <c r="Q19" s="47"/>
      <c r="R19" s="55"/>
      <c r="S19" s="46"/>
      <c r="T19" s="47"/>
      <c r="U19" s="46"/>
      <c r="V19" s="58"/>
    </row>
    <row r="20" spans="1:22" s="2" customFormat="1" ht="15" customHeight="1">
      <c r="A20" s="44">
        <v>-10</v>
      </c>
      <c r="B20" s="45" t="s">
        <v>42</v>
      </c>
      <c r="C20" s="46"/>
      <c r="D20" s="59" t="s">
        <v>123</v>
      </c>
      <c r="E20" s="46"/>
      <c r="F20" s="47"/>
      <c r="G20" s="46"/>
      <c r="H20" s="47"/>
      <c r="I20" s="46"/>
      <c r="J20" s="47"/>
      <c r="K20" s="47"/>
      <c r="L20" s="47"/>
      <c r="M20" s="53"/>
      <c r="N20" s="47"/>
      <c r="O20" s="47"/>
      <c r="P20" s="47"/>
      <c r="Q20" s="47"/>
      <c r="R20" s="55"/>
      <c r="S20" s="46"/>
      <c r="T20" s="47"/>
      <c r="U20" s="46"/>
      <c r="V20" s="58"/>
    </row>
    <row r="21" spans="1:22" s="2" customFormat="1" ht="15" customHeight="1">
      <c r="A21" s="44">
        <v>-11</v>
      </c>
      <c r="B21" s="45" t="s">
        <v>36</v>
      </c>
      <c r="C21" s="46">
        <v>44048.9244</v>
      </c>
      <c r="D21" s="52" t="s">
        <v>34</v>
      </c>
      <c r="E21" s="52" t="s">
        <v>34</v>
      </c>
      <c r="F21" s="47">
        <f>SUM(G21:G21)+SUM(Q21:Q21)+SUM(V21:V21)+SUM(V68:V68)</f>
        <v>43588.1244</v>
      </c>
      <c r="G21" s="46">
        <f aca="true" t="shared" si="0" ref="G21:G28">SUM(H21:H21)+SUM(M21:M21)+SUM(P21:P21)</f>
        <v>548.944</v>
      </c>
      <c r="H21" s="47">
        <f aca="true" t="shared" si="1" ref="H21:H28">SUM(I21:I21)+SUM(L21:L21)</f>
        <v>520.942</v>
      </c>
      <c r="I21" s="46" t="s">
        <v>34</v>
      </c>
      <c r="J21" s="47" t="s">
        <v>34</v>
      </c>
      <c r="K21" s="47" t="s">
        <v>34</v>
      </c>
      <c r="L21" s="47">
        <v>520.942</v>
      </c>
      <c r="M21" s="53">
        <f aca="true" t="shared" si="2" ref="M21:M28">SUM(N21:O21)</f>
        <v>17.889</v>
      </c>
      <c r="N21" s="47">
        <v>11.736</v>
      </c>
      <c r="O21" s="47">
        <v>6.153</v>
      </c>
      <c r="P21" s="47">
        <v>10.113</v>
      </c>
      <c r="Q21" s="46">
        <f>SUM(R21:T21)</f>
        <v>43039.1804</v>
      </c>
      <c r="R21" s="47">
        <v>37199.3154</v>
      </c>
      <c r="S21" s="46" t="s">
        <v>34</v>
      </c>
      <c r="T21" s="47">
        <v>5839.865</v>
      </c>
      <c r="U21" s="46"/>
      <c r="V21" s="54" t="s">
        <v>34</v>
      </c>
    </row>
    <row r="22" spans="1:22" s="2" customFormat="1" ht="15" customHeight="1">
      <c r="A22" s="44">
        <v>-12</v>
      </c>
      <c r="B22" s="45" t="s">
        <v>37</v>
      </c>
      <c r="C22" s="46">
        <v>13360.7</v>
      </c>
      <c r="D22" s="47" t="s">
        <v>34</v>
      </c>
      <c r="E22" s="47" t="s">
        <v>34</v>
      </c>
      <c r="F22" s="47">
        <f>SUM(G22:G22)+SUM(Q22:Q22)+SUM(V22:V22)+SUM(V69:V69)</f>
        <v>13293.7</v>
      </c>
      <c r="G22" s="46">
        <f t="shared" si="0"/>
        <v>2.6999999999999997</v>
      </c>
      <c r="H22" s="47">
        <f t="shared" si="1"/>
        <v>1.4</v>
      </c>
      <c r="I22" s="46" t="s">
        <v>34</v>
      </c>
      <c r="J22" s="47" t="s">
        <v>34</v>
      </c>
      <c r="K22" s="47" t="s">
        <v>34</v>
      </c>
      <c r="L22" s="47">
        <v>1.4</v>
      </c>
      <c r="M22" s="61">
        <f t="shared" si="2"/>
        <v>0.7</v>
      </c>
      <c r="N22" s="47">
        <v>0.7</v>
      </c>
      <c r="O22" s="47">
        <v>0</v>
      </c>
      <c r="P22" s="47">
        <v>0.6</v>
      </c>
      <c r="Q22" s="62">
        <f>SUM(R22:T22)</f>
        <v>13291</v>
      </c>
      <c r="R22" s="63" t="s">
        <v>34</v>
      </c>
      <c r="S22" s="64">
        <v>3134.9</v>
      </c>
      <c r="T22" s="63">
        <v>10156.1</v>
      </c>
      <c r="U22" s="63"/>
      <c r="V22" s="65" t="s">
        <v>34</v>
      </c>
    </row>
    <row r="23" spans="1:22" s="2" customFormat="1" ht="15" customHeight="1">
      <c r="A23" s="66">
        <v>-13</v>
      </c>
      <c r="B23" s="67" t="s">
        <v>44</v>
      </c>
      <c r="C23" s="68" t="s">
        <v>30</v>
      </c>
      <c r="D23" s="69" t="s">
        <v>30</v>
      </c>
      <c r="E23" s="68" t="s">
        <v>30</v>
      </c>
      <c r="F23" s="69" t="s">
        <v>30</v>
      </c>
      <c r="G23" s="70">
        <v>62987.1</v>
      </c>
      <c r="H23" s="49">
        <f t="shared" si="1"/>
        <v>59523.1</v>
      </c>
      <c r="I23" s="70">
        <f>SUM(J23:K23)</f>
        <v>316.4531</v>
      </c>
      <c r="J23" s="49">
        <f>SUM(J24:J25)</f>
        <v>206.9008</v>
      </c>
      <c r="K23" s="70">
        <f>SUM(K24:K25)</f>
        <v>109.5523</v>
      </c>
      <c r="L23" s="49">
        <f>SUM(L24:L25)</f>
        <v>59206.6469</v>
      </c>
      <c r="M23" s="53">
        <f t="shared" si="2"/>
        <v>2508</v>
      </c>
      <c r="N23" s="49">
        <f>SUM(N24:N25)</f>
        <v>533.56</v>
      </c>
      <c r="O23" s="49">
        <f>SUM(O24:O25)</f>
        <v>1974.44</v>
      </c>
      <c r="P23" s="49">
        <f>SUM(P24:P25)</f>
        <v>955.9</v>
      </c>
      <c r="Q23" s="56" t="s">
        <v>30</v>
      </c>
      <c r="R23" s="52" t="s">
        <v>30</v>
      </c>
      <c r="S23" s="56" t="s">
        <v>30</v>
      </c>
      <c r="T23" s="52" t="s">
        <v>30</v>
      </c>
      <c r="U23" s="52"/>
      <c r="V23" s="58">
        <f aca="true" t="shared" si="3" ref="V23:V29">SUM(C70:C70)+SUM(M70:M70)</f>
        <v>-62987</v>
      </c>
    </row>
    <row r="24" spans="1:22" s="2" customFormat="1" ht="15" customHeight="1">
      <c r="A24" s="44">
        <v>-14</v>
      </c>
      <c r="B24" s="45" t="s">
        <v>45</v>
      </c>
      <c r="C24" s="56" t="s">
        <v>30</v>
      </c>
      <c r="D24" s="52" t="s">
        <v>30</v>
      </c>
      <c r="E24" s="56" t="s">
        <v>30</v>
      </c>
      <c r="F24" s="52" t="s">
        <v>30</v>
      </c>
      <c r="G24" s="46">
        <f t="shared" si="0"/>
        <v>850.0130999999999</v>
      </c>
      <c r="H24" s="47">
        <f t="shared" si="1"/>
        <v>316.4531</v>
      </c>
      <c r="I24" s="46">
        <f>SUM(J24:K24)</f>
        <v>316.4531</v>
      </c>
      <c r="J24" s="47">
        <v>206.9008</v>
      </c>
      <c r="K24" s="47">
        <v>109.5523</v>
      </c>
      <c r="L24" s="47" t="s">
        <v>30</v>
      </c>
      <c r="M24" s="53">
        <f t="shared" si="2"/>
        <v>533.56</v>
      </c>
      <c r="N24" s="47">
        <v>533.56</v>
      </c>
      <c r="O24" s="47" t="s">
        <v>30</v>
      </c>
      <c r="P24" s="47" t="s">
        <v>34</v>
      </c>
      <c r="Q24" s="56" t="s">
        <v>30</v>
      </c>
      <c r="R24" s="52" t="s">
        <v>30</v>
      </c>
      <c r="S24" s="56" t="s">
        <v>30</v>
      </c>
      <c r="T24" s="52" t="s">
        <v>30</v>
      </c>
      <c r="U24" s="52"/>
      <c r="V24" s="58">
        <f t="shared" si="3"/>
        <v>-316.4531</v>
      </c>
    </row>
    <row r="25" spans="1:22" s="2" customFormat="1" ht="15" customHeight="1">
      <c r="A25" s="71">
        <v>-15</v>
      </c>
      <c r="B25" s="72" t="s">
        <v>46</v>
      </c>
      <c r="C25" s="73" t="s">
        <v>30</v>
      </c>
      <c r="D25" s="74" t="s">
        <v>30</v>
      </c>
      <c r="E25" s="73" t="s">
        <v>30</v>
      </c>
      <c r="F25" s="74" t="s">
        <v>30</v>
      </c>
      <c r="G25" s="64">
        <f t="shared" si="0"/>
        <v>62136.9869</v>
      </c>
      <c r="H25" s="63">
        <f t="shared" si="1"/>
        <v>59206.6469</v>
      </c>
      <c r="I25" s="63" t="s">
        <v>30</v>
      </c>
      <c r="J25" s="74" t="s">
        <v>30</v>
      </c>
      <c r="K25" s="74" t="s">
        <v>30</v>
      </c>
      <c r="L25" s="61">
        <v>59206.6469</v>
      </c>
      <c r="M25" s="63">
        <f t="shared" si="2"/>
        <v>1974.44</v>
      </c>
      <c r="N25" s="74" t="s">
        <v>30</v>
      </c>
      <c r="O25" s="63">
        <v>1974.44</v>
      </c>
      <c r="P25" s="63">
        <v>955.9</v>
      </c>
      <c r="Q25" s="56" t="s">
        <v>30</v>
      </c>
      <c r="R25" s="74" t="s">
        <v>30</v>
      </c>
      <c r="S25" s="73" t="s">
        <v>30</v>
      </c>
      <c r="T25" s="74" t="s">
        <v>30</v>
      </c>
      <c r="U25" s="74"/>
      <c r="V25" s="58">
        <f t="shared" si="3"/>
        <v>-62670.5469</v>
      </c>
    </row>
    <row r="26" spans="1:22" s="2" customFormat="1" ht="15" customHeight="1">
      <c r="A26" s="44">
        <v>-16</v>
      </c>
      <c r="B26" s="45" t="s">
        <v>124</v>
      </c>
      <c r="C26" s="56" t="s">
        <v>30</v>
      </c>
      <c r="D26" s="69" t="s">
        <v>34</v>
      </c>
      <c r="E26" s="56" t="s">
        <v>30</v>
      </c>
      <c r="F26" s="52" t="s">
        <v>30</v>
      </c>
      <c r="G26" s="46">
        <f t="shared" si="0"/>
        <v>2503.7021</v>
      </c>
      <c r="H26" s="47">
        <f t="shared" si="1"/>
        <v>2267.1765</v>
      </c>
      <c r="I26" s="46" t="s">
        <v>34</v>
      </c>
      <c r="J26" s="49" t="s">
        <v>34</v>
      </c>
      <c r="K26" s="49" t="s">
        <v>34</v>
      </c>
      <c r="L26" s="53">
        <f>SUM(L27:L31)</f>
        <v>2267.1765</v>
      </c>
      <c r="M26" s="48">
        <f t="shared" si="2"/>
        <v>236.5256</v>
      </c>
      <c r="N26" s="47">
        <f>SUM(N27:N31)</f>
        <v>236.5256</v>
      </c>
      <c r="O26" s="47">
        <f>SUM(O27:O31)</f>
        <v>0</v>
      </c>
      <c r="P26" s="47" t="s">
        <v>34</v>
      </c>
      <c r="Q26" s="70">
        <f>SUM(R26:T26)</f>
        <v>1693.2769</v>
      </c>
      <c r="R26" s="47">
        <f>SUM(R27:R31)</f>
        <v>2.0607</v>
      </c>
      <c r="S26" s="47">
        <f>SUM(S27:S31)</f>
        <v>0.1665</v>
      </c>
      <c r="T26" s="47">
        <f>SUM(T27:T31)</f>
        <v>1691.0497</v>
      </c>
      <c r="U26" s="56"/>
      <c r="V26" s="51">
        <f t="shared" si="3"/>
        <v>-4196.9791000000005</v>
      </c>
    </row>
    <row r="27" spans="1:22" s="2" customFormat="1" ht="15" customHeight="1">
      <c r="A27" s="44">
        <v>-17</v>
      </c>
      <c r="B27" s="45" t="s">
        <v>49</v>
      </c>
      <c r="C27" s="56" t="s">
        <v>30</v>
      </c>
      <c r="D27" s="52" t="s">
        <v>34</v>
      </c>
      <c r="E27" s="56" t="s">
        <v>30</v>
      </c>
      <c r="F27" s="52" t="s">
        <v>30</v>
      </c>
      <c r="G27" s="46">
        <f t="shared" si="0"/>
        <v>1355.3129</v>
      </c>
      <c r="H27" s="47">
        <f t="shared" si="1"/>
        <v>1118.7873</v>
      </c>
      <c r="I27" s="46" t="s">
        <v>34</v>
      </c>
      <c r="J27" s="47" t="s">
        <v>34</v>
      </c>
      <c r="K27" s="47" t="s">
        <v>34</v>
      </c>
      <c r="L27" s="53">
        <v>1118.7873</v>
      </c>
      <c r="M27" s="53">
        <f t="shared" si="2"/>
        <v>236.5256</v>
      </c>
      <c r="N27" s="47">
        <v>236.5256</v>
      </c>
      <c r="O27" s="47" t="s">
        <v>34</v>
      </c>
      <c r="P27" s="47" t="s">
        <v>34</v>
      </c>
      <c r="Q27" s="46">
        <f>SUM(R27:T27)</f>
        <v>1693.2769</v>
      </c>
      <c r="R27" s="47">
        <v>2.0607</v>
      </c>
      <c r="S27" s="47">
        <v>0.1665</v>
      </c>
      <c r="T27" s="47">
        <v>1691.0497</v>
      </c>
      <c r="U27" s="56"/>
      <c r="V27" s="58">
        <f t="shared" si="3"/>
        <v>-3048.5897999999997</v>
      </c>
    </row>
    <row r="28" spans="1:22" s="2" customFormat="1" ht="15" customHeight="1">
      <c r="A28" s="44">
        <v>-18</v>
      </c>
      <c r="B28" s="45" t="s">
        <v>125</v>
      </c>
      <c r="C28" s="56" t="s">
        <v>30</v>
      </c>
      <c r="D28" s="52" t="s">
        <v>34</v>
      </c>
      <c r="E28" s="56" t="s">
        <v>30</v>
      </c>
      <c r="F28" s="52" t="s">
        <v>30</v>
      </c>
      <c r="G28" s="46">
        <f t="shared" si="0"/>
        <v>1140.729</v>
      </c>
      <c r="H28" s="47">
        <f t="shared" si="1"/>
        <v>1140.729</v>
      </c>
      <c r="I28" s="47" t="s">
        <v>34</v>
      </c>
      <c r="J28" s="47" t="s">
        <v>34</v>
      </c>
      <c r="K28" s="46" t="s">
        <v>34</v>
      </c>
      <c r="L28" s="53">
        <v>1140.729</v>
      </c>
      <c r="M28" s="47">
        <f t="shared" si="2"/>
        <v>0</v>
      </c>
      <c r="N28" s="46" t="s">
        <v>34</v>
      </c>
      <c r="O28" s="47">
        <v>0</v>
      </c>
      <c r="P28" s="47" t="s">
        <v>34</v>
      </c>
      <c r="Q28" s="47" t="s">
        <v>34</v>
      </c>
      <c r="R28" s="47" t="s">
        <v>34</v>
      </c>
      <c r="S28" s="47" t="s">
        <v>34</v>
      </c>
      <c r="T28" s="47" t="s">
        <v>34</v>
      </c>
      <c r="U28" s="56"/>
      <c r="V28" s="58">
        <f t="shared" si="3"/>
        <v>-1140.7291</v>
      </c>
    </row>
    <row r="29" spans="1:22" s="2" customFormat="1" ht="15" customHeight="1">
      <c r="A29" s="44">
        <v>-19</v>
      </c>
      <c r="B29" s="45" t="s">
        <v>51</v>
      </c>
      <c r="C29" s="56" t="s">
        <v>30</v>
      </c>
      <c r="D29" s="52" t="s">
        <v>34</v>
      </c>
      <c r="E29" s="56" t="s">
        <v>30</v>
      </c>
      <c r="F29" s="52" t="s">
        <v>30</v>
      </c>
      <c r="G29" s="46">
        <f>H29</f>
        <v>7.6602</v>
      </c>
      <c r="H29" s="47">
        <f>L29</f>
        <v>7.6602</v>
      </c>
      <c r="I29" s="47" t="s">
        <v>34</v>
      </c>
      <c r="J29" s="47" t="s">
        <v>34</v>
      </c>
      <c r="K29" s="47" t="s">
        <v>34</v>
      </c>
      <c r="L29" s="47">
        <v>7.6602</v>
      </c>
      <c r="M29" s="47" t="s">
        <v>34</v>
      </c>
      <c r="N29" s="47" t="s">
        <v>34</v>
      </c>
      <c r="O29" s="47" t="s">
        <v>34</v>
      </c>
      <c r="P29" s="47" t="s">
        <v>34</v>
      </c>
      <c r="Q29" s="47" t="s">
        <v>34</v>
      </c>
      <c r="R29" s="47" t="s">
        <v>34</v>
      </c>
      <c r="S29" s="47" t="s">
        <v>34</v>
      </c>
      <c r="T29" s="47" t="s">
        <v>34</v>
      </c>
      <c r="U29" s="56"/>
      <c r="V29" s="58">
        <f t="shared" si="3"/>
        <v>-7.6602</v>
      </c>
    </row>
    <row r="30" spans="1:22" s="2" customFormat="1" ht="15" customHeight="1">
      <c r="A30" s="44">
        <v>-20</v>
      </c>
      <c r="B30" s="45" t="s">
        <v>52</v>
      </c>
      <c r="C30" s="56" t="s">
        <v>30</v>
      </c>
      <c r="D30" s="52" t="s">
        <v>34</v>
      </c>
      <c r="E30" s="56" t="s">
        <v>30</v>
      </c>
      <c r="F30" s="52" t="s">
        <v>30</v>
      </c>
      <c r="G30" s="46" t="s">
        <v>34</v>
      </c>
      <c r="H30" s="47" t="s">
        <v>34</v>
      </c>
      <c r="I30" s="46" t="s">
        <v>34</v>
      </c>
      <c r="J30" s="47" t="s">
        <v>34</v>
      </c>
      <c r="K30" s="47" t="s">
        <v>34</v>
      </c>
      <c r="L30" s="53" t="s">
        <v>34</v>
      </c>
      <c r="M30" s="53" t="s">
        <v>34</v>
      </c>
      <c r="N30" s="47" t="s">
        <v>34</v>
      </c>
      <c r="O30" s="47" t="s">
        <v>34</v>
      </c>
      <c r="P30" s="47" t="s">
        <v>34</v>
      </c>
      <c r="Q30" s="46" t="s">
        <v>34</v>
      </c>
      <c r="R30" s="47" t="s">
        <v>34</v>
      </c>
      <c r="S30" s="46" t="s">
        <v>34</v>
      </c>
      <c r="T30" s="47" t="s">
        <v>34</v>
      </c>
      <c r="U30" s="56"/>
      <c r="V30" s="58" t="s">
        <v>34</v>
      </c>
    </row>
    <row r="31" spans="1:22" s="2" customFormat="1" ht="15" customHeight="1">
      <c r="A31" s="44">
        <v>-21</v>
      </c>
      <c r="B31" s="45" t="s">
        <v>53</v>
      </c>
      <c r="C31" s="56" t="s">
        <v>30</v>
      </c>
      <c r="D31" s="74" t="s">
        <v>34</v>
      </c>
      <c r="E31" s="56" t="s">
        <v>30</v>
      </c>
      <c r="F31" s="52" t="s">
        <v>30</v>
      </c>
      <c r="G31" s="56" t="s">
        <v>34</v>
      </c>
      <c r="H31" s="52" t="s">
        <v>34</v>
      </c>
      <c r="I31" s="56" t="s">
        <v>34</v>
      </c>
      <c r="J31" s="52" t="s">
        <v>34</v>
      </c>
      <c r="K31" s="56" t="s">
        <v>34</v>
      </c>
      <c r="L31" s="75" t="s">
        <v>34</v>
      </c>
      <c r="M31" s="76" t="s">
        <v>34</v>
      </c>
      <c r="N31" s="52" t="s">
        <v>34</v>
      </c>
      <c r="O31" s="73" t="s">
        <v>34</v>
      </c>
      <c r="P31" s="74" t="s">
        <v>34</v>
      </c>
      <c r="Q31" s="73" t="s">
        <v>34</v>
      </c>
      <c r="R31" s="74" t="s">
        <v>34</v>
      </c>
      <c r="S31" s="73" t="s">
        <v>34</v>
      </c>
      <c r="T31" s="74" t="s">
        <v>34</v>
      </c>
      <c r="U31" s="73"/>
      <c r="V31" s="77" t="s">
        <v>34</v>
      </c>
    </row>
    <row r="32" spans="1:22" s="2" customFormat="1" ht="15" customHeight="1">
      <c r="A32" s="78">
        <v>-22</v>
      </c>
      <c r="B32" s="79" t="s">
        <v>54</v>
      </c>
      <c r="C32" s="80" t="s">
        <v>30</v>
      </c>
      <c r="D32" s="81" t="s">
        <v>34</v>
      </c>
      <c r="E32" s="80" t="s">
        <v>30</v>
      </c>
      <c r="F32" s="81" t="s">
        <v>30</v>
      </c>
      <c r="G32" s="82" t="s">
        <v>34</v>
      </c>
      <c r="H32" s="82" t="s">
        <v>34</v>
      </c>
      <c r="I32" s="82" t="s">
        <v>34</v>
      </c>
      <c r="J32" s="82" t="s">
        <v>34</v>
      </c>
      <c r="K32" s="82" t="s">
        <v>34</v>
      </c>
      <c r="L32" s="82" t="s">
        <v>34</v>
      </c>
      <c r="M32" s="82" t="s">
        <v>34</v>
      </c>
      <c r="N32" s="82" t="s">
        <v>34</v>
      </c>
      <c r="O32" s="82" t="s">
        <v>34</v>
      </c>
      <c r="P32" s="47" t="s">
        <v>34</v>
      </c>
      <c r="Q32" s="46">
        <f>SUM(R32:T32)</f>
        <v>-10.6</v>
      </c>
      <c r="R32" s="47">
        <v>-10.6</v>
      </c>
      <c r="S32" s="82" t="s">
        <v>34</v>
      </c>
      <c r="T32" s="82" t="s">
        <v>34</v>
      </c>
      <c r="U32" s="56"/>
      <c r="V32" s="58">
        <f>SUM(C79:C79)+SUM(M79:M79)</f>
        <v>10.600000000000001</v>
      </c>
    </row>
    <row r="33" spans="1:22" s="2" customFormat="1" ht="15" customHeight="1">
      <c r="A33" s="44">
        <v>-23</v>
      </c>
      <c r="B33" s="45" t="s">
        <v>55</v>
      </c>
      <c r="C33" s="56" t="s">
        <v>30</v>
      </c>
      <c r="D33" s="52" t="s">
        <v>34</v>
      </c>
      <c r="E33" s="56" t="s">
        <v>30</v>
      </c>
      <c r="F33" s="52" t="s">
        <v>30</v>
      </c>
      <c r="G33" s="46">
        <f>SUM(H33:H33)+SUM(M33:M33)+SUM(P33:P33)</f>
        <v>-79.1704</v>
      </c>
      <c r="H33" s="47">
        <f>SUM(I33:I33)+SUM(L33:L33)</f>
        <v>157.3552</v>
      </c>
      <c r="I33" s="47" t="s">
        <v>34</v>
      </c>
      <c r="J33" s="49" t="s">
        <v>34</v>
      </c>
      <c r="K33" s="49" t="s">
        <v>34</v>
      </c>
      <c r="L33" s="53">
        <v>157.3552</v>
      </c>
      <c r="M33" s="48">
        <f>SUM(N33:O33)</f>
        <v>-236.5256</v>
      </c>
      <c r="N33" s="47">
        <v>-236.5256</v>
      </c>
      <c r="O33" s="70" t="s">
        <v>34</v>
      </c>
      <c r="P33" s="49" t="s">
        <v>34</v>
      </c>
      <c r="Q33" s="49">
        <f>SUM(R33:T33)</f>
        <v>79.1704</v>
      </c>
      <c r="R33" s="83" t="s">
        <v>34</v>
      </c>
      <c r="S33" s="70" t="s">
        <v>34</v>
      </c>
      <c r="T33" s="49">
        <v>79.1704</v>
      </c>
      <c r="U33" s="68"/>
      <c r="V33" s="84" t="s">
        <v>30</v>
      </c>
    </row>
    <row r="34" spans="1:22" s="2" customFormat="1" ht="15" customHeight="1" thickBot="1">
      <c r="A34" s="44">
        <v>-24</v>
      </c>
      <c r="B34" s="45" t="s">
        <v>56</v>
      </c>
      <c r="C34" s="56" t="s">
        <v>30</v>
      </c>
      <c r="D34" s="52" t="s">
        <v>34</v>
      </c>
      <c r="E34" s="56" t="s">
        <v>30</v>
      </c>
      <c r="F34" s="52" t="s">
        <v>30</v>
      </c>
      <c r="G34" s="85" t="s">
        <v>57</v>
      </c>
      <c r="H34" s="57" t="str">
        <f>L34</f>
        <v>(-81.3)</v>
      </c>
      <c r="I34" s="46" t="s">
        <v>34</v>
      </c>
      <c r="J34" s="63" t="s">
        <v>34</v>
      </c>
      <c r="K34" s="63" t="s">
        <v>34</v>
      </c>
      <c r="L34" s="86" t="s">
        <v>58</v>
      </c>
      <c r="M34" s="87" t="str">
        <f>O34</f>
        <v>(-157.7)</v>
      </c>
      <c r="N34" s="47" t="s">
        <v>34</v>
      </c>
      <c r="O34" s="88" t="s">
        <v>59</v>
      </c>
      <c r="P34" s="63" t="s">
        <v>34</v>
      </c>
      <c r="Q34" s="89" t="str">
        <f>T34</f>
        <v>(235.3)</v>
      </c>
      <c r="R34" s="90" t="s">
        <v>34</v>
      </c>
      <c r="S34" s="64" t="s">
        <v>34</v>
      </c>
      <c r="T34" s="88" t="s">
        <v>60</v>
      </c>
      <c r="U34" s="73"/>
      <c r="V34" s="91" t="str">
        <f>C81</f>
        <v>(3.7)</v>
      </c>
    </row>
    <row r="35" spans="1:22" s="2" customFormat="1" ht="15" customHeight="1" thickTop="1">
      <c r="A35" s="66">
        <v>-25</v>
      </c>
      <c r="B35" s="92" t="s">
        <v>106</v>
      </c>
      <c r="C35" s="93">
        <f>C36-C43</f>
        <v>362686.921</v>
      </c>
      <c r="D35" s="94" t="s">
        <v>30</v>
      </c>
      <c r="E35" s="68" t="s">
        <v>30</v>
      </c>
      <c r="F35" s="69" t="s">
        <v>30</v>
      </c>
      <c r="G35" s="70">
        <f aca="true" t="shared" si="4" ref="G35:G44">SUM(H35:H35)+SUM(M35:M35)+SUM(P35:P35)</f>
        <v>386525.8683</v>
      </c>
      <c r="H35" s="49">
        <f aca="true" t="shared" si="5" ref="H35:H43">SUM(I35:I35)+SUM(L35:L35)</f>
        <v>348777.5683</v>
      </c>
      <c r="I35" s="70">
        <f>SUM(J35:K35)</f>
        <v>2721.6694</v>
      </c>
      <c r="J35" s="48">
        <f>J36-J43</f>
        <v>2509.7648000000004</v>
      </c>
      <c r="K35" s="48">
        <f>K36-K43</f>
        <v>211.90460000000002</v>
      </c>
      <c r="L35" s="48">
        <f>L36-L43</f>
        <v>346055.8989</v>
      </c>
      <c r="M35" s="53">
        <f>SUM(N35:O35)</f>
        <v>30180</v>
      </c>
      <c r="N35" s="49">
        <f>N36-N43</f>
        <v>931.678</v>
      </c>
      <c r="O35" s="49">
        <f>O36-O43</f>
        <v>29248.322</v>
      </c>
      <c r="P35" s="49">
        <f>P36-P43</f>
        <v>7568.3</v>
      </c>
      <c r="Q35" s="56" t="s">
        <v>30</v>
      </c>
      <c r="R35" s="52" t="s">
        <v>30</v>
      </c>
      <c r="S35" s="56" t="s">
        <v>30</v>
      </c>
      <c r="T35" s="52" t="s">
        <v>30</v>
      </c>
      <c r="U35" s="56"/>
      <c r="V35" s="54" t="s">
        <v>30</v>
      </c>
    </row>
    <row r="36" spans="1:22" s="2" customFormat="1" ht="15" customHeight="1">
      <c r="A36" s="44">
        <v>-26</v>
      </c>
      <c r="B36" s="95" t="s">
        <v>107</v>
      </c>
      <c r="C36" s="96">
        <v>366873.3</v>
      </c>
      <c r="D36" s="97" t="s">
        <v>30</v>
      </c>
      <c r="E36" s="56" t="s">
        <v>30</v>
      </c>
      <c r="F36" s="52" t="s">
        <v>30</v>
      </c>
      <c r="G36" s="46">
        <v>388950.5</v>
      </c>
      <c r="H36" s="47">
        <f t="shared" si="5"/>
        <v>351202.1</v>
      </c>
      <c r="I36" s="46">
        <f>SUM(J36:K36)</f>
        <v>2721.6694</v>
      </c>
      <c r="J36" s="53">
        <f>J37+J41+J42</f>
        <v>2509.7648000000004</v>
      </c>
      <c r="K36" s="53">
        <f>K37+K41</f>
        <v>211.90460000000002</v>
      </c>
      <c r="L36" s="53">
        <f>L37+L41+L42</f>
        <v>348480.43059999996</v>
      </c>
      <c r="M36" s="53">
        <f>SUM(N36:O36)</f>
        <v>30180</v>
      </c>
      <c r="N36" s="47">
        <f>N37+SUM(N41:N42)</f>
        <v>931.678</v>
      </c>
      <c r="O36" s="47">
        <f>O37+SUM(O41:O42)</f>
        <v>29248.322</v>
      </c>
      <c r="P36" s="47">
        <v>7568.3</v>
      </c>
      <c r="Q36" s="56" t="s">
        <v>30</v>
      </c>
      <c r="R36" s="52" t="s">
        <v>30</v>
      </c>
      <c r="S36" s="56" t="s">
        <v>30</v>
      </c>
      <c r="T36" s="52" t="s">
        <v>30</v>
      </c>
      <c r="U36" s="56"/>
      <c r="V36" s="54" t="s">
        <v>30</v>
      </c>
    </row>
    <row r="37" spans="1:22" s="2" customFormat="1" ht="15" customHeight="1">
      <c r="A37" s="44">
        <v>-27</v>
      </c>
      <c r="B37" s="95" t="s">
        <v>63</v>
      </c>
      <c r="C37" s="96">
        <v>30567.9</v>
      </c>
      <c r="D37" s="97" t="s">
        <v>30</v>
      </c>
      <c r="E37" s="56" t="s">
        <v>30</v>
      </c>
      <c r="F37" s="52" t="s">
        <v>30</v>
      </c>
      <c r="G37" s="46">
        <f t="shared" si="4"/>
        <v>30039.199999999997</v>
      </c>
      <c r="H37" s="47">
        <f t="shared" si="5"/>
        <v>29881.6</v>
      </c>
      <c r="I37" s="46">
        <f>SUM(J37:K37)</f>
        <v>72.6726</v>
      </c>
      <c r="J37" s="53">
        <f>SUM(J38:J40)</f>
        <v>79.8726</v>
      </c>
      <c r="K37" s="53">
        <f>SUM(K38:K40)</f>
        <v>-7.2</v>
      </c>
      <c r="L37" s="53">
        <f>SUM(L38:L40)</f>
        <v>29808.927399999997</v>
      </c>
      <c r="M37" s="53">
        <f>SUM(N37:O37)</f>
        <v>43.6</v>
      </c>
      <c r="N37" s="47">
        <f>SUM(N38:N40)</f>
        <v>13.377</v>
      </c>
      <c r="O37" s="47">
        <f>SUM(O38:O40)</f>
        <v>30.223</v>
      </c>
      <c r="P37" s="47">
        <f>SUM(P38:P40)</f>
        <v>114</v>
      </c>
      <c r="Q37" s="56" t="s">
        <v>30</v>
      </c>
      <c r="R37" s="52" t="s">
        <v>30</v>
      </c>
      <c r="S37" s="56" t="s">
        <v>30</v>
      </c>
      <c r="T37" s="52" t="s">
        <v>30</v>
      </c>
      <c r="U37" s="56"/>
      <c r="V37" s="54" t="s">
        <v>30</v>
      </c>
    </row>
    <row r="38" spans="1:22" s="2" customFormat="1" ht="15" customHeight="1">
      <c r="A38" s="44">
        <v>-28</v>
      </c>
      <c r="B38" s="95" t="s">
        <v>64</v>
      </c>
      <c r="C38" s="98" t="s">
        <v>30</v>
      </c>
      <c r="D38" s="97" t="s">
        <v>30</v>
      </c>
      <c r="E38" s="56" t="s">
        <v>30</v>
      </c>
      <c r="F38" s="52" t="s">
        <v>30</v>
      </c>
      <c r="G38" s="46">
        <f t="shared" si="4"/>
        <v>34683.1</v>
      </c>
      <c r="H38" s="47">
        <f t="shared" si="5"/>
        <v>34525.5</v>
      </c>
      <c r="I38" s="46">
        <f>SUM(J38:K38)</f>
        <v>81.3605</v>
      </c>
      <c r="J38" s="53">
        <v>81.3605</v>
      </c>
      <c r="K38" s="53" t="s">
        <v>34</v>
      </c>
      <c r="L38" s="53">
        <v>34444.1395</v>
      </c>
      <c r="M38" s="53">
        <f>SUM(N38:O38)</f>
        <v>43.6</v>
      </c>
      <c r="N38" s="47">
        <v>13.377</v>
      </c>
      <c r="O38" s="47">
        <v>30.223</v>
      </c>
      <c r="P38" s="47">
        <v>114</v>
      </c>
      <c r="Q38" s="56" t="s">
        <v>30</v>
      </c>
      <c r="R38" s="52" t="s">
        <v>30</v>
      </c>
      <c r="S38" s="56" t="s">
        <v>30</v>
      </c>
      <c r="T38" s="52" t="s">
        <v>30</v>
      </c>
      <c r="U38" s="56"/>
      <c r="V38" s="54" t="s">
        <v>30</v>
      </c>
    </row>
    <row r="39" spans="1:22" s="2" customFormat="1" ht="15" customHeight="1">
      <c r="A39" s="44">
        <v>-29</v>
      </c>
      <c r="B39" s="95" t="s">
        <v>65</v>
      </c>
      <c r="C39" s="98" t="s">
        <v>30</v>
      </c>
      <c r="D39" s="97" t="s">
        <v>30</v>
      </c>
      <c r="E39" s="56" t="s">
        <v>30</v>
      </c>
      <c r="F39" s="52" t="s">
        <v>30</v>
      </c>
      <c r="G39" s="46">
        <f t="shared" si="4"/>
        <v>-8.6879</v>
      </c>
      <c r="H39" s="47">
        <f t="shared" si="5"/>
        <v>-8.6879</v>
      </c>
      <c r="I39" s="46">
        <f>SUM(J39:K39)</f>
        <v>-8.6879</v>
      </c>
      <c r="J39" s="53">
        <v>-1.4879</v>
      </c>
      <c r="K39" s="53">
        <v>-7.2</v>
      </c>
      <c r="L39" s="52" t="s">
        <v>30</v>
      </c>
      <c r="M39" s="52" t="s">
        <v>30</v>
      </c>
      <c r="N39" s="52" t="s">
        <v>30</v>
      </c>
      <c r="O39" s="52" t="s">
        <v>30</v>
      </c>
      <c r="P39" s="47" t="s">
        <v>30</v>
      </c>
      <c r="Q39" s="56" t="s">
        <v>30</v>
      </c>
      <c r="R39" s="52" t="s">
        <v>30</v>
      </c>
      <c r="S39" s="56" t="s">
        <v>30</v>
      </c>
      <c r="T39" s="52" t="s">
        <v>30</v>
      </c>
      <c r="U39" s="56"/>
      <c r="V39" s="54" t="s">
        <v>30</v>
      </c>
    </row>
    <row r="40" spans="1:22" s="2" customFormat="1" ht="15" customHeight="1">
      <c r="A40" s="44">
        <v>-30</v>
      </c>
      <c r="B40" s="95" t="s">
        <v>66</v>
      </c>
      <c r="C40" s="98" t="s">
        <v>30</v>
      </c>
      <c r="D40" s="97" t="s">
        <v>30</v>
      </c>
      <c r="E40" s="56" t="s">
        <v>30</v>
      </c>
      <c r="F40" s="52" t="s">
        <v>30</v>
      </c>
      <c r="G40" s="46">
        <f t="shared" si="4"/>
        <v>-4635.2121</v>
      </c>
      <c r="H40" s="47">
        <f t="shared" si="5"/>
        <v>-4635.2121</v>
      </c>
      <c r="I40" s="52" t="s">
        <v>30</v>
      </c>
      <c r="J40" s="52" t="s">
        <v>30</v>
      </c>
      <c r="K40" s="52" t="s">
        <v>30</v>
      </c>
      <c r="L40" s="53">
        <v>-4635.2121</v>
      </c>
      <c r="M40" s="52" t="s">
        <v>30</v>
      </c>
      <c r="N40" s="52" t="s">
        <v>30</v>
      </c>
      <c r="O40" s="52" t="s">
        <v>30</v>
      </c>
      <c r="P40" s="47" t="s">
        <v>30</v>
      </c>
      <c r="Q40" s="56" t="s">
        <v>30</v>
      </c>
      <c r="R40" s="52" t="s">
        <v>30</v>
      </c>
      <c r="S40" s="56" t="s">
        <v>30</v>
      </c>
      <c r="T40" s="52" t="s">
        <v>30</v>
      </c>
      <c r="U40" s="56"/>
      <c r="V40" s="54" t="s">
        <v>30</v>
      </c>
    </row>
    <row r="41" spans="1:22" s="2" customFormat="1" ht="15" customHeight="1">
      <c r="A41" s="44">
        <v>-31</v>
      </c>
      <c r="B41" s="95" t="s">
        <v>67</v>
      </c>
      <c r="C41" s="96">
        <v>230313</v>
      </c>
      <c r="D41" s="97" t="s">
        <v>30</v>
      </c>
      <c r="E41" s="56" t="s">
        <v>30</v>
      </c>
      <c r="F41" s="52" t="s">
        <v>30</v>
      </c>
      <c r="G41" s="46">
        <f t="shared" si="4"/>
        <v>230313</v>
      </c>
      <c r="H41" s="47">
        <f t="shared" si="5"/>
        <v>192722.2</v>
      </c>
      <c r="I41" s="46">
        <f>SUM(J41:K41)</f>
        <v>2270.6044</v>
      </c>
      <c r="J41" s="53">
        <v>2051.4998</v>
      </c>
      <c r="K41" s="53">
        <v>219.1046</v>
      </c>
      <c r="L41" s="53">
        <v>190451.5956</v>
      </c>
      <c r="M41" s="53">
        <f>SUM(N41:O41)</f>
        <v>30136.399999999998</v>
      </c>
      <c r="N41" s="47">
        <v>918.301</v>
      </c>
      <c r="O41" s="47">
        <v>29218.099</v>
      </c>
      <c r="P41" s="47">
        <v>7454.4</v>
      </c>
      <c r="Q41" s="56" t="s">
        <v>30</v>
      </c>
      <c r="R41" s="52" t="s">
        <v>30</v>
      </c>
      <c r="S41" s="56" t="s">
        <v>30</v>
      </c>
      <c r="T41" s="52" t="s">
        <v>30</v>
      </c>
      <c r="U41" s="56"/>
      <c r="V41" s="54" t="s">
        <v>30</v>
      </c>
    </row>
    <row r="42" spans="1:22" s="2" customFormat="1" ht="15" customHeight="1" thickBot="1">
      <c r="A42" s="44">
        <v>-32</v>
      </c>
      <c r="B42" s="95" t="s">
        <v>68</v>
      </c>
      <c r="C42" s="96">
        <v>105992.4</v>
      </c>
      <c r="D42" s="97" t="s">
        <v>30</v>
      </c>
      <c r="E42" s="56" t="s">
        <v>30</v>
      </c>
      <c r="F42" s="52" t="s">
        <v>30</v>
      </c>
      <c r="G42" s="46">
        <f t="shared" si="4"/>
        <v>128598.3</v>
      </c>
      <c r="H42" s="47">
        <f t="shared" si="5"/>
        <v>128598.3</v>
      </c>
      <c r="I42" s="46">
        <f>SUM(J42:K42)</f>
        <v>378.3924</v>
      </c>
      <c r="J42" s="53">
        <v>378.3924</v>
      </c>
      <c r="K42" s="53" t="s">
        <v>30</v>
      </c>
      <c r="L42" s="53">
        <v>128219.9076</v>
      </c>
      <c r="M42" s="52" t="s">
        <v>30</v>
      </c>
      <c r="N42" s="52" t="s">
        <v>30</v>
      </c>
      <c r="O42" s="52" t="s">
        <v>30</v>
      </c>
      <c r="P42" s="52" t="s">
        <v>30</v>
      </c>
      <c r="Q42" s="56" t="s">
        <v>30</v>
      </c>
      <c r="R42" s="52" t="s">
        <v>30</v>
      </c>
      <c r="S42" s="56" t="s">
        <v>30</v>
      </c>
      <c r="T42" s="52" t="s">
        <v>30</v>
      </c>
      <c r="U42" s="56"/>
      <c r="V42" s="54" t="s">
        <v>30</v>
      </c>
    </row>
    <row r="43" spans="1:22" s="2" customFormat="1" ht="15" customHeight="1" thickBot="1" thickTop="1">
      <c r="A43" s="71">
        <v>-33</v>
      </c>
      <c r="B43" s="99" t="s">
        <v>69</v>
      </c>
      <c r="C43" s="100">
        <f>G43+Q33+Q32+Q26</f>
        <v>4186.379</v>
      </c>
      <c r="D43" s="101" t="s">
        <v>30</v>
      </c>
      <c r="E43" s="73" t="s">
        <v>30</v>
      </c>
      <c r="F43" s="74" t="s">
        <v>30</v>
      </c>
      <c r="G43" s="64">
        <f t="shared" si="4"/>
        <v>2424.5317</v>
      </c>
      <c r="H43" s="63">
        <f t="shared" si="5"/>
        <v>2424.5317</v>
      </c>
      <c r="I43" s="64">
        <f>SUM(J43:K43)</f>
        <v>0</v>
      </c>
      <c r="J43" s="102">
        <v>0</v>
      </c>
      <c r="K43" s="102">
        <v>0</v>
      </c>
      <c r="L43" s="102">
        <f>L26+SUM(L32:L33)</f>
        <v>2424.5317</v>
      </c>
      <c r="M43" s="53">
        <f>SUM(N43:O43)</f>
        <v>0</v>
      </c>
      <c r="N43" s="103">
        <f>N26+SUM(N32:N33)</f>
        <v>0</v>
      </c>
      <c r="O43" s="103">
        <f>O26+SUM(O32:O33)</f>
        <v>0</v>
      </c>
      <c r="P43" s="102">
        <f>SUM(P32:P33)</f>
        <v>0</v>
      </c>
      <c r="Q43" s="104">
        <f>SUM(R43:T43)</f>
        <v>1761.8473</v>
      </c>
      <c r="R43" s="152">
        <f>R26+R32</f>
        <v>-8.539299999999999</v>
      </c>
      <c r="S43" s="106">
        <f>S26</f>
        <v>0.1665</v>
      </c>
      <c r="T43" s="153">
        <f>T26+T33</f>
        <v>1770.2201</v>
      </c>
      <c r="U43" s="56"/>
      <c r="V43" s="54" t="s">
        <v>30</v>
      </c>
    </row>
    <row r="44" spans="1:22" s="2" customFormat="1" ht="15" customHeight="1" thickBot="1" thickTop="1">
      <c r="A44" s="44">
        <v>-34</v>
      </c>
      <c r="B44" s="95" t="s">
        <v>70</v>
      </c>
      <c r="C44" s="108">
        <v>865964.4</v>
      </c>
      <c r="D44" s="97" t="s">
        <v>30</v>
      </c>
      <c r="E44" s="56" t="s">
        <v>30</v>
      </c>
      <c r="F44" s="52" t="s">
        <v>30</v>
      </c>
      <c r="G44" s="46">
        <f t="shared" si="4"/>
        <v>865435.7</v>
      </c>
      <c r="H44" s="47">
        <v>805600.1</v>
      </c>
      <c r="I44" s="46">
        <f>SUM(J44:K44)</f>
        <v>4424.8099</v>
      </c>
      <c r="J44" s="53">
        <f>J12+J23+J36</f>
        <v>3589.2999000000004</v>
      </c>
      <c r="K44" s="53">
        <f>K12+K23+K36</f>
        <v>835.51</v>
      </c>
      <c r="L44" s="53">
        <f>L12+L23+L36</f>
        <v>801175.19</v>
      </c>
      <c r="M44" s="109">
        <f>SUM(N44:O44)</f>
        <v>46474.9</v>
      </c>
      <c r="N44" s="82">
        <f>N12+N23+N36</f>
        <v>2148.161</v>
      </c>
      <c r="O44" s="82">
        <f>O12+O23+O36</f>
        <v>44326.739</v>
      </c>
      <c r="P44" s="82">
        <v>13360.7</v>
      </c>
      <c r="Q44" s="73" t="s">
        <v>30</v>
      </c>
      <c r="R44" s="74" t="s">
        <v>30</v>
      </c>
      <c r="S44" s="73" t="s">
        <v>30</v>
      </c>
      <c r="T44" s="74" t="s">
        <v>30</v>
      </c>
      <c r="U44" s="80"/>
      <c r="V44" s="110" t="s">
        <v>30</v>
      </c>
    </row>
    <row r="45" spans="1:22" s="2" customFormat="1" ht="15" customHeight="1" thickTop="1">
      <c r="A45" s="66">
        <v>-35</v>
      </c>
      <c r="B45" s="67" t="s">
        <v>71</v>
      </c>
      <c r="C45" s="56" t="s">
        <v>30</v>
      </c>
      <c r="D45" s="69" t="s">
        <v>30</v>
      </c>
      <c r="E45" s="68" t="s">
        <v>30</v>
      </c>
      <c r="F45" s="69" t="s">
        <v>30</v>
      </c>
      <c r="G45" s="68" t="s">
        <v>30</v>
      </c>
      <c r="H45" s="69" t="s">
        <v>30</v>
      </c>
      <c r="I45" s="68" t="s">
        <v>30</v>
      </c>
      <c r="J45" s="69" t="s">
        <v>30</v>
      </c>
      <c r="K45" s="68" t="s">
        <v>30</v>
      </c>
      <c r="L45" s="111" t="s">
        <v>30</v>
      </c>
      <c r="M45" s="75" t="s">
        <v>30</v>
      </c>
      <c r="N45" s="52" t="s">
        <v>30</v>
      </c>
      <c r="O45" s="56" t="s">
        <v>30</v>
      </c>
      <c r="P45" s="52" t="s">
        <v>30</v>
      </c>
      <c r="Q45" s="56" t="s">
        <v>30</v>
      </c>
      <c r="R45" s="52" t="s">
        <v>30</v>
      </c>
      <c r="S45" s="56" t="s">
        <v>30</v>
      </c>
      <c r="T45" s="52" t="s">
        <v>30</v>
      </c>
      <c r="U45" s="56"/>
      <c r="V45" s="58">
        <f>SUM(C92:C92)+SUM(M92:M92)</f>
        <v>4835.1616</v>
      </c>
    </row>
    <row r="46" spans="1:22" s="2" customFormat="1" ht="15" customHeight="1">
      <c r="A46" s="44">
        <v>-36</v>
      </c>
      <c r="B46" s="45" t="s">
        <v>72</v>
      </c>
      <c r="C46" s="56" t="s">
        <v>30</v>
      </c>
      <c r="D46" s="52" t="s">
        <v>30</v>
      </c>
      <c r="E46" s="56" t="s">
        <v>30</v>
      </c>
      <c r="F46" s="52" t="s">
        <v>30</v>
      </c>
      <c r="G46" s="56" t="s">
        <v>30</v>
      </c>
      <c r="H46" s="52" t="s">
        <v>30</v>
      </c>
      <c r="I46" s="56" t="s">
        <v>30</v>
      </c>
      <c r="J46" s="52" t="s">
        <v>30</v>
      </c>
      <c r="K46" s="56" t="s">
        <v>30</v>
      </c>
      <c r="L46" s="75" t="s">
        <v>30</v>
      </c>
      <c r="M46" s="75" t="s">
        <v>30</v>
      </c>
      <c r="N46" s="52" t="s">
        <v>30</v>
      </c>
      <c r="O46" s="56" t="s">
        <v>30</v>
      </c>
      <c r="P46" s="52" t="s">
        <v>30</v>
      </c>
      <c r="Q46" s="56" t="s">
        <v>30</v>
      </c>
      <c r="R46" s="52" t="s">
        <v>30</v>
      </c>
      <c r="S46" s="56" t="s">
        <v>30</v>
      </c>
      <c r="T46" s="52" t="s">
        <v>30</v>
      </c>
      <c r="U46" s="56"/>
      <c r="V46" s="58">
        <f>SUM(C93:C93)+SUM(M93:M93)</f>
        <v>4186.3791</v>
      </c>
    </row>
    <row r="47" spans="1:22" s="2" customFormat="1" ht="15" customHeight="1">
      <c r="A47" s="71">
        <v>-37</v>
      </c>
      <c r="B47" s="72" t="s">
        <v>73</v>
      </c>
      <c r="C47" s="73" t="s">
        <v>30</v>
      </c>
      <c r="D47" s="74" t="s">
        <v>30</v>
      </c>
      <c r="E47" s="73" t="s">
        <v>30</v>
      </c>
      <c r="F47" s="74" t="s">
        <v>30</v>
      </c>
      <c r="G47" s="73" t="s">
        <v>30</v>
      </c>
      <c r="H47" s="74" t="s">
        <v>30</v>
      </c>
      <c r="I47" s="73" t="s">
        <v>30</v>
      </c>
      <c r="J47" s="74" t="s">
        <v>30</v>
      </c>
      <c r="K47" s="73" t="s">
        <v>30</v>
      </c>
      <c r="L47" s="76" t="s">
        <v>30</v>
      </c>
      <c r="M47" s="75" t="s">
        <v>30</v>
      </c>
      <c r="N47" s="52" t="s">
        <v>30</v>
      </c>
      <c r="O47" s="56" t="s">
        <v>30</v>
      </c>
      <c r="P47" s="52" t="s">
        <v>30</v>
      </c>
      <c r="Q47" s="56" t="s">
        <v>30</v>
      </c>
      <c r="R47" s="52" t="s">
        <v>30</v>
      </c>
      <c r="S47" s="56" t="s">
        <v>30</v>
      </c>
      <c r="T47" s="52" t="s">
        <v>30</v>
      </c>
      <c r="U47" s="56"/>
      <c r="V47" s="58">
        <f>SUM(C94:C94)+SUM(M94:M94)</f>
        <v>648.7824999999998</v>
      </c>
    </row>
    <row r="48" spans="1:22" s="2" customFormat="1" ht="15" customHeight="1">
      <c r="A48" s="44">
        <v>-38</v>
      </c>
      <c r="B48" s="45" t="s">
        <v>74</v>
      </c>
      <c r="C48" s="56" t="s">
        <v>30</v>
      </c>
      <c r="D48" s="52" t="s">
        <v>30</v>
      </c>
      <c r="E48" s="56" t="s">
        <v>30</v>
      </c>
      <c r="F48" s="52" t="s">
        <v>30</v>
      </c>
      <c r="G48" s="56" t="s">
        <v>30</v>
      </c>
      <c r="H48" s="52" t="s">
        <v>30</v>
      </c>
      <c r="I48" s="56" t="s">
        <v>30</v>
      </c>
      <c r="J48" s="52" t="s">
        <v>30</v>
      </c>
      <c r="K48" s="56" t="s">
        <v>30</v>
      </c>
      <c r="L48" s="75" t="s">
        <v>30</v>
      </c>
      <c r="M48" s="111" t="s">
        <v>30</v>
      </c>
      <c r="N48" s="69" t="s">
        <v>30</v>
      </c>
      <c r="O48" s="68" t="s">
        <v>30</v>
      </c>
      <c r="P48" s="69" t="s">
        <v>30</v>
      </c>
      <c r="Q48" s="68" t="s">
        <v>30</v>
      </c>
      <c r="R48" s="69" t="s">
        <v>30</v>
      </c>
      <c r="S48" s="68" t="s">
        <v>30</v>
      </c>
      <c r="T48" s="69" t="s">
        <v>30</v>
      </c>
      <c r="U48" s="112" t="str">
        <f>U50</f>
        <v>(-10,960.2)</v>
      </c>
      <c r="V48" s="51">
        <f>SUM(C95:C95)+SUM(M95:M95)</f>
        <v>244538.11730000004</v>
      </c>
    </row>
    <row r="49" spans="1:22" s="2" customFormat="1" ht="15" customHeight="1">
      <c r="A49" s="44">
        <v>-39</v>
      </c>
      <c r="B49" s="45" t="s">
        <v>75</v>
      </c>
      <c r="C49" s="56" t="s">
        <v>30</v>
      </c>
      <c r="D49" s="52" t="s">
        <v>30</v>
      </c>
      <c r="E49" s="56" t="s">
        <v>30</v>
      </c>
      <c r="F49" s="52" t="s">
        <v>30</v>
      </c>
      <c r="G49" s="56" t="s">
        <v>30</v>
      </c>
      <c r="H49" s="52" t="s">
        <v>30</v>
      </c>
      <c r="I49" s="56" t="s">
        <v>30</v>
      </c>
      <c r="J49" s="52" t="s">
        <v>30</v>
      </c>
      <c r="K49" s="56" t="s">
        <v>30</v>
      </c>
      <c r="L49" s="75" t="s">
        <v>30</v>
      </c>
      <c r="M49" s="75" t="s">
        <v>30</v>
      </c>
      <c r="N49" s="52" t="s">
        <v>30</v>
      </c>
      <c r="O49" s="56" t="s">
        <v>30</v>
      </c>
      <c r="P49" s="52" t="s">
        <v>30</v>
      </c>
      <c r="Q49" s="56" t="s">
        <v>30</v>
      </c>
      <c r="R49" s="52" t="s">
        <v>30</v>
      </c>
      <c r="S49" s="56" t="s">
        <v>30</v>
      </c>
      <c r="T49" s="52" t="s">
        <v>30</v>
      </c>
      <c r="U49" s="46"/>
      <c r="V49" s="58" t="s">
        <v>34</v>
      </c>
    </row>
    <row r="50" spans="1:22" s="2" customFormat="1" ht="15" customHeight="1">
      <c r="A50" s="44">
        <v>-40</v>
      </c>
      <c r="B50" s="45" t="s">
        <v>76</v>
      </c>
      <c r="C50" s="56" t="s">
        <v>30</v>
      </c>
      <c r="D50" s="52" t="s">
        <v>30</v>
      </c>
      <c r="E50" s="56" t="s">
        <v>30</v>
      </c>
      <c r="F50" s="52" t="s">
        <v>30</v>
      </c>
      <c r="G50" s="56" t="s">
        <v>30</v>
      </c>
      <c r="H50" s="52" t="s">
        <v>30</v>
      </c>
      <c r="I50" s="56" t="s">
        <v>30</v>
      </c>
      <c r="J50" s="52" t="s">
        <v>30</v>
      </c>
      <c r="K50" s="56" t="s">
        <v>30</v>
      </c>
      <c r="L50" s="75" t="s">
        <v>30</v>
      </c>
      <c r="M50" s="76" t="s">
        <v>30</v>
      </c>
      <c r="N50" s="74" t="s">
        <v>30</v>
      </c>
      <c r="O50" s="73" t="s">
        <v>30</v>
      </c>
      <c r="P50" s="74" t="s">
        <v>30</v>
      </c>
      <c r="Q50" s="73" t="s">
        <v>30</v>
      </c>
      <c r="R50" s="74" t="s">
        <v>30</v>
      </c>
      <c r="S50" s="73" t="s">
        <v>30</v>
      </c>
      <c r="T50" s="74" t="s">
        <v>30</v>
      </c>
      <c r="U50" s="113" t="s">
        <v>126</v>
      </c>
      <c r="V50" s="65">
        <f>SUM(C97:C97)+SUM(M97:M97)</f>
        <v>244538.11730000004</v>
      </c>
    </row>
    <row r="51" spans="1:22" s="2" customFormat="1" ht="15" customHeight="1" thickBot="1">
      <c r="A51" s="114">
        <v>-41</v>
      </c>
      <c r="B51" s="115" t="s">
        <v>78</v>
      </c>
      <c r="C51" s="116" t="s">
        <v>30</v>
      </c>
      <c r="D51" s="117" t="s">
        <v>30</v>
      </c>
      <c r="E51" s="116" t="s">
        <v>30</v>
      </c>
      <c r="F51" s="117" t="s">
        <v>30</v>
      </c>
      <c r="G51" s="116" t="s">
        <v>30</v>
      </c>
      <c r="H51" s="117" t="s">
        <v>30</v>
      </c>
      <c r="I51" s="116" t="s">
        <v>30</v>
      </c>
      <c r="J51" s="117" t="s">
        <v>30</v>
      </c>
      <c r="K51" s="116" t="s">
        <v>30</v>
      </c>
      <c r="L51" s="118" t="s">
        <v>30</v>
      </c>
      <c r="M51" s="119" t="s">
        <v>30</v>
      </c>
      <c r="N51" s="120" t="s">
        <v>30</v>
      </c>
      <c r="O51" s="121" t="s">
        <v>30</v>
      </c>
      <c r="P51" s="120" t="s">
        <v>30</v>
      </c>
      <c r="Q51" s="121" t="s">
        <v>30</v>
      </c>
      <c r="R51" s="120" t="s">
        <v>30</v>
      </c>
      <c r="S51" s="121" t="s">
        <v>30</v>
      </c>
      <c r="T51" s="120" t="s">
        <v>30</v>
      </c>
      <c r="U51" s="122" t="s">
        <v>127</v>
      </c>
      <c r="V51" s="123">
        <f>SUM(C98:C98)+SUM(M98:M98)</f>
        <v>3473167.0999999996</v>
      </c>
    </row>
    <row r="52" spans="1:22" s="2" customFormat="1" ht="15" customHeight="1">
      <c r="A52" s="124" t="s">
        <v>4</v>
      </c>
      <c r="B52" s="125" t="s">
        <v>0</v>
      </c>
      <c r="C52" s="126" t="s">
        <v>128</v>
      </c>
      <c r="D52" s="127"/>
      <c r="E52" s="127"/>
      <c r="F52" s="127"/>
      <c r="G52" s="127" t="s">
        <v>10</v>
      </c>
      <c r="H52" s="127" t="s">
        <v>10</v>
      </c>
      <c r="I52" s="127" t="s">
        <v>10</v>
      </c>
      <c r="J52" s="127" t="s">
        <v>10</v>
      </c>
      <c r="K52" s="127" t="s">
        <v>10</v>
      </c>
      <c r="L52" s="127" t="s">
        <v>10</v>
      </c>
      <c r="M52" s="128" t="s">
        <v>10</v>
      </c>
      <c r="N52" s="127" t="s">
        <v>10</v>
      </c>
      <c r="O52" s="127" t="s">
        <v>10</v>
      </c>
      <c r="P52" s="127" t="s">
        <v>10</v>
      </c>
      <c r="Q52" s="127" t="s">
        <v>10</v>
      </c>
      <c r="R52" s="127" t="s">
        <v>10</v>
      </c>
      <c r="S52" s="127" t="s">
        <v>10</v>
      </c>
      <c r="T52" s="127" t="s">
        <v>10</v>
      </c>
      <c r="U52" s="127" t="s">
        <v>10</v>
      </c>
      <c r="V52" s="12" t="s">
        <v>81</v>
      </c>
    </row>
    <row r="53" spans="1:22" s="2" customFormat="1" ht="15" customHeight="1">
      <c r="A53" s="129" t="s">
        <v>4</v>
      </c>
      <c r="B53" s="130" t="s">
        <v>0</v>
      </c>
      <c r="C53" s="92" t="s">
        <v>82</v>
      </c>
      <c r="D53" s="131"/>
      <c r="E53" s="131"/>
      <c r="F53" s="131" t="s">
        <v>10</v>
      </c>
      <c r="G53" s="131" t="s">
        <v>10</v>
      </c>
      <c r="H53" s="131" t="s">
        <v>10</v>
      </c>
      <c r="I53" s="131" t="s">
        <v>10</v>
      </c>
      <c r="J53" s="131" t="s">
        <v>10</v>
      </c>
      <c r="K53" s="131" t="s">
        <v>10</v>
      </c>
      <c r="L53" s="131" t="s">
        <v>10</v>
      </c>
      <c r="M53" s="95" t="s">
        <v>83</v>
      </c>
      <c r="N53" s="131"/>
      <c r="O53" s="131" t="s">
        <v>10</v>
      </c>
      <c r="P53" s="131" t="s">
        <v>10</v>
      </c>
      <c r="Q53" s="131" t="s">
        <v>10</v>
      </c>
      <c r="R53" s="131" t="s">
        <v>10</v>
      </c>
      <c r="S53" s="131" t="s">
        <v>10</v>
      </c>
      <c r="T53" s="131" t="s">
        <v>10</v>
      </c>
      <c r="U53" s="132" t="s">
        <v>10</v>
      </c>
      <c r="V53" s="45" t="s">
        <v>10</v>
      </c>
    </row>
    <row r="54" spans="1:22" s="2" customFormat="1" ht="15" customHeight="1">
      <c r="A54" s="129" t="s">
        <v>4</v>
      </c>
      <c r="B54" s="130" t="s">
        <v>0</v>
      </c>
      <c r="C54" s="95"/>
      <c r="D54" s="19" t="s">
        <v>84</v>
      </c>
      <c r="E54" s="131"/>
      <c r="F54" s="131" t="s">
        <v>10</v>
      </c>
      <c r="G54" s="131" t="s">
        <v>10</v>
      </c>
      <c r="H54" s="131" t="s">
        <v>10</v>
      </c>
      <c r="I54" s="132" t="s">
        <v>10</v>
      </c>
      <c r="J54" s="19" t="s">
        <v>85</v>
      </c>
      <c r="K54" s="131"/>
      <c r="L54" s="131" t="s">
        <v>10</v>
      </c>
      <c r="M54" s="95"/>
      <c r="N54" s="21" t="s">
        <v>86</v>
      </c>
      <c r="O54" s="21" t="s">
        <v>87</v>
      </c>
      <c r="P54" s="21" t="s">
        <v>88</v>
      </c>
      <c r="Q54" s="19" t="s">
        <v>89</v>
      </c>
      <c r="R54" s="131" t="s">
        <v>10</v>
      </c>
      <c r="S54" s="131" t="s">
        <v>10</v>
      </c>
      <c r="T54" s="132" t="s">
        <v>10</v>
      </c>
      <c r="U54" s="21" t="s">
        <v>90</v>
      </c>
      <c r="V54" s="45" t="s">
        <v>10</v>
      </c>
    </row>
    <row r="55" spans="1:22" s="13" customFormat="1" ht="15" customHeight="1">
      <c r="A55" s="14" t="s">
        <v>4</v>
      </c>
      <c r="B55" s="1" t="s">
        <v>0</v>
      </c>
      <c r="C55" s="18" t="s">
        <v>10</v>
      </c>
      <c r="D55" s="18" t="s">
        <v>10</v>
      </c>
      <c r="E55" s="19" t="s">
        <v>21</v>
      </c>
      <c r="F55" s="20" t="s">
        <v>10</v>
      </c>
      <c r="G55" s="22" t="s">
        <v>10</v>
      </c>
      <c r="H55" s="21" t="s">
        <v>91</v>
      </c>
      <c r="I55" s="21" t="s">
        <v>92</v>
      </c>
      <c r="J55" s="18" t="s">
        <v>10</v>
      </c>
      <c r="K55" s="21" t="s">
        <v>93</v>
      </c>
      <c r="L55" s="19" t="s">
        <v>129</v>
      </c>
      <c r="M55" s="18" t="s">
        <v>10</v>
      </c>
      <c r="N55" s="17" t="s">
        <v>10</v>
      </c>
      <c r="O55" s="17" t="s">
        <v>10</v>
      </c>
      <c r="P55" s="17" t="s">
        <v>10</v>
      </c>
      <c r="Q55" s="18" t="s">
        <v>10</v>
      </c>
      <c r="R55" s="21" t="s">
        <v>130</v>
      </c>
      <c r="S55" s="21" t="s">
        <v>131</v>
      </c>
      <c r="T55" s="21" t="s">
        <v>132</v>
      </c>
      <c r="U55" s="17" t="s">
        <v>10</v>
      </c>
      <c r="V55" s="23" t="s">
        <v>10</v>
      </c>
    </row>
    <row r="56" spans="1:22" s="13" customFormat="1" ht="15" customHeight="1">
      <c r="A56" s="14" t="s">
        <v>4</v>
      </c>
      <c r="B56" s="1" t="s">
        <v>0</v>
      </c>
      <c r="C56" s="26" t="s">
        <v>10</v>
      </c>
      <c r="D56" s="26" t="s">
        <v>10</v>
      </c>
      <c r="E56" s="26" t="s">
        <v>10</v>
      </c>
      <c r="F56" s="133" t="s">
        <v>133</v>
      </c>
      <c r="G56" s="133" t="s">
        <v>134</v>
      </c>
      <c r="H56" s="25" t="s">
        <v>10</v>
      </c>
      <c r="I56" s="25" t="s">
        <v>10</v>
      </c>
      <c r="J56" s="26" t="s">
        <v>10</v>
      </c>
      <c r="K56" s="25" t="s">
        <v>10</v>
      </c>
      <c r="L56" s="26" t="s">
        <v>10</v>
      </c>
      <c r="M56" s="26" t="s">
        <v>10</v>
      </c>
      <c r="N56" s="25" t="s">
        <v>10</v>
      </c>
      <c r="O56" s="25" t="s">
        <v>10</v>
      </c>
      <c r="P56" s="25" t="s">
        <v>10</v>
      </c>
      <c r="Q56" s="26" t="s">
        <v>10</v>
      </c>
      <c r="R56" s="25" t="s">
        <v>10</v>
      </c>
      <c r="S56" s="25" t="s">
        <v>10</v>
      </c>
      <c r="T56" s="25" t="s">
        <v>10</v>
      </c>
      <c r="U56" s="25" t="s">
        <v>10</v>
      </c>
      <c r="V56" s="27" t="s">
        <v>10</v>
      </c>
    </row>
    <row r="57" spans="1:22" s="2" customFormat="1" ht="15" customHeight="1" thickBot="1">
      <c r="A57" s="28" t="s">
        <v>4</v>
      </c>
      <c r="B57" s="29" t="s">
        <v>0</v>
      </c>
      <c r="C57" s="30">
        <v>-21</v>
      </c>
      <c r="D57" s="31">
        <v>-22</v>
      </c>
      <c r="E57" s="31">
        <v>-23</v>
      </c>
      <c r="F57" s="31">
        <v>-24</v>
      </c>
      <c r="G57" s="31">
        <v>-25</v>
      </c>
      <c r="H57" s="31">
        <v>-26</v>
      </c>
      <c r="I57" s="31">
        <v>-27</v>
      </c>
      <c r="J57" s="31">
        <v>-28</v>
      </c>
      <c r="K57" s="31">
        <v>-29</v>
      </c>
      <c r="L57" s="32">
        <v>-30</v>
      </c>
      <c r="M57" s="31">
        <v>-31</v>
      </c>
      <c r="N57" s="31">
        <v>-32</v>
      </c>
      <c r="O57" s="31">
        <v>-33</v>
      </c>
      <c r="P57" s="31">
        <v>-34</v>
      </c>
      <c r="Q57" s="31">
        <v>-35</v>
      </c>
      <c r="R57" s="31">
        <v>-36</v>
      </c>
      <c r="S57" s="31">
        <v>-37</v>
      </c>
      <c r="T57" s="31">
        <v>-38</v>
      </c>
      <c r="U57" s="31">
        <v>-39</v>
      </c>
      <c r="V57" s="33">
        <v>-40</v>
      </c>
    </row>
    <row r="58" spans="1:22" s="2" customFormat="1" ht="15" customHeight="1">
      <c r="A58" s="34">
        <v>-1</v>
      </c>
      <c r="B58" s="35" t="s">
        <v>29</v>
      </c>
      <c r="C58" s="134">
        <f>SUM(D58:D58)+SUM(J58:J58)</f>
        <v>1003752.7</v>
      </c>
      <c r="D58" s="135">
        <f>SUM(E58:E58)+SUM(I58:I58)</f>
        <v>962022.1</v>
      </c>
      <c r="E58" s="134">
        <f>SUM(F58:G58)</f>
        <v>32654.2565</v>
      </c>
      <c r="F58" s="135">
        <v>2317.4525</v>
      </c>
      <c r="G58" s="135">
        <v>30336.804</v>
      </c>
      <c r="H58" s="136" t="s">
        <v>135</v>
      </c>
      <c r="I58" s="135">
        <v>929367.8435</v>
      </c>
      <c r="J58" s="135">
        <f>SUM(K58:L58)</f>
        <v>41730.6</v>
      </c>
      <c r="K58" s="135">
        <v>38660.6</v>
      </c>
      <c r="L58" s="135">
        <v>3070</v>
      </c>
      <c r="M58" s="137">
        <f>SUM(N58:Q58)+SUM(U58:U58)</f>
        <v>2148317.9</v>
      </c>
      <c r="N58" s="52" t="s">
        <v>34</v>
      </c>
      <c r="O58" s="52" t="s">
        <v>34</v>
      </c>
      <c r="P58" s="52" t="s">
        <v>34</v>
      </c>
      <c r="Q58" s="134">
        <f>SUM(R58:T58)</f>
        <v>2147536.9</v>
      </c>
      <c r="R58" s="135">
        <v>1815713.7</v>
      </c>
      <c r="S58" s="134">
        <v>326882.9465</v>
      </c>
      <c r="T58" s="135">
        <v>4940.2535</v>
      </c>
      <c r="U58" s="134">
        <v>781</v>
      </c>
      <c r="V58" s="138" t="s">
        <v>30</v>
      </c>
    </row>
    <row r="59" spans="1:22" s="2" customFormat="1" ht="15" customHeight="1">
      <c r="A59" s="44">
        <v>-2</v>
      </c>
      <c r="B59" s="45" t="s">
        <v>32</v>
      </c>
      <c r="C59" s="70">
        <f>SUM(D59:D59)+SUM(J59:J59)</f>
        <v>135544.69999999998</v>
      </c>
      <c r="D59" s="49">
        <f>SUM(E59:E59)+SUM(I59:I59)</f>
        <v>135424.3</v>
      </c>
      <c r="E59" s="70">
        <f>SUM(F59:G59)</f>
        <v>2973.4790000000003</v>
      </c>
      <c r="F59" s="49">
        <f>F64</f>
        <v>321.97</v>
      </c>
      <c r="G59" s="49">
        <f>G64</f>
        <v>2651.509</v>
      </c>
      <c r="H59" s="52"/>
      <c r="I59" s="83">
        <f>I64</f>
        <v>132450.821</v>
      </c>
      <c r="J59" s="49">
        <f>L59</f>
        <v>120.4</v>
      </c>
      <c r="K59" s="69" t="s">
        <v>34</v>
      </c>
      <c r="L59" s="49">
        <f>L64</f>
        <v>120.4</v>
      </c>
      <c r="M59" s="49">
        <f>SUM(N59:Q59)+SUM(U59:U59)</f>
        <v>3351.8999999999996</v>
      </c>
      <c r="N59" s="69" t="s">
        <v>34</v>
      </c>
      <c r="O59" s="69" t="s">
        <v>34</v>
      </c>
      <c r="P59" s="69" t="s">
        <v>34</v>
      </c>
      <c r="Q59" s="70">
        <f>SUM(R59:T59)</f>
        <v>3261.4999999999995</v>
      </c>
      <c r="R59" s="49">
        <f>R64</f>
        <v>1281.7</v>
      </c>
      <c r="S59" s="49">
        <f>S64</f>
        <v>1924.9586</v>
      </c>
      <c r="T59" s="49">
        <f>T64</f>
        <v>54.8414</v>
      </c>
      <c r="U59" s="49">
        <f>U64</f>
        <v>90.4</v>
      </c>
      <c r="V59" s="51">
        <f>V64</f>
        <v>46908.6</v>
      </c>
    </row>
    <row r="60" spans="1:22" s="2" customFormat="1" ht="15" customHeight="1">
      <c r="A60" s="44">
        <v>-3</v>
      </c>
      <c r="B60" s="45" t="s">
        <v>120</v>
      </c>
      <c r="C60" s="46" t="s">
        <v>30</v>
      </c>
      <c r="D60" s="47" t="s">
        <v>30</v>
      </c>
      <c r="E60" s="46" t="s">
        <v>30</v>
      </c>
      <c r="F60" s="47" t="s">
        <v>30</v>
      </c>
      <c r="G60" s="47" t="s">
        <v>30</v>
      </c>
      <c r="H60" s="52"/>
      <c r="I60" s="55" t="s">
        <v>30</v>
      </c>
      <c r="J60" s="47" t="s">
        <v>34</v>
      </c>
      <c r="K60" s="47" t="s">
        <v>34</v>
      </c>
      <c r="L60" s="47" t="s">
        <v>34</v>
      </c>
      <c r="M60" s="47" t="s">
        <v>34</v>
      </c>
      <c r="N60" s="52" t="s">
        <v>34</v>
      </c>
      <c r="O60" s="52" t="s">
        <v>34</v>
      </c>
      <c r="P60" s="52" t="s">
        <v>34</v>
      </c>
      <c r="Q60" s="52" t="s">
        <v>34</v>
      </c>
      <c r="R60" s="52" t="s">
        <v>34</v>
      </c>
      <c r="S60" s="52" t="s">
        <v>34</v>
      </c>
      <c r="T60" s="52" t="s">
        <v>34</v>
      </c>
      <c r="U60" s="56" t="s">
        <v>34</v>
      </c>
      <c r="V60" s="58" t="s">
        <v>34</v>
      </c>
    </row>
    <row r="61" spans="1:22" s="2" customFormat="1" ht="15" customHeight="1">
      <c r="A61" s="44">
        <v>-4</v>
      </c>
      <c r="B61" s="45" t="s">
        <v>35</v>
      </c>
      <c r="C61" s="46" t="s">
        <v>30</v>
      </c>
      <c r="D61" s="47" t="s">
        <v>30</v>
      </c>
      <c r="E61" s="55" t="s">
        <v>30</v>
      </c>
      <c r="F61" s="55" t="s">
        <v>30</v>
      </c>
      <c r="G61" s="55" t="s">
        <v>30</v>
      </c>
      <c r="H61" s="52"/>
      <c r="I61" s="55" t="s">
        <v>30</v>
      </c>
      <c r="J61" s="52" t="s">
        <v>34</v>
      </c>
      <c r="K61" s="52" t="s">
        <v>34</v>
      </c>
      <c r="L61" s="52" t="s">
        <v>34</v>
      </c>
      <c r="M61" s="56" t="s">
        <v>34</v>
      </c>
      <c r="N61" s="52" t="s">
        <v>34</v>
      </c>
      <c r="O61" s="52" t="s">
        <v>34</v>
      </c>
      <c r="P61" s="52" t="s">
        <v>34</v>
      </c>
      <c r="Q61" s="56" t="s">
        <v>34</v>
      </c>
      <c r="R61" s="52" t="s">
        <v>34</v>
      </c>
      <c r="S61" s="56" t="s">
        <v>34</v>
      </c>
      <c r="T61" s="52" t="s">
        <v>34</v>
      </c>
      <c r="U61" s="56" t="s">
        <v>34</v>
      </c>
      <c r="V61" s="58" t="s">
        <v>34</v>
      </c>
    </row>
    <row r="62" spans="1:22" s="2" customFormat="1" ht="15" customHeight="1">
      <c r="A62" s="44">
        <v>-5</v>
      </c>
      <c r="B62" s="45" t="s">
        <v>36</v>
      </c>
      <c r="C62" s="46" t="s">
        <v>30</v>
      </c>
      <c r="D62" s="47" t="s">
        <v>30</v>
      </c>
      <c r="E62" s="55" t="s">
        <v>30</v>
      </c>
      <c r="F62" s="55" t="s">
        <v>30</v>
      </c>
      <c r="G62" s="55" t="s">
        <v>30</v>
      </c>
      <c r="H62" s="52"/>
      <c r="I62" s="55" t="s">
        <v>30</v>
      </c>
      <c r="J62" s="47" t="s">
        <v>30</v>
      </c>
      <c r="K62" s="47" t="s">
        <v>30</v>
      </c>
      <c r="L62" s="56" t="s">
        <v>30</v>
      </c>
      <c r="M62" s="52" t="s">
        <v>34</v>
      </c>
      <c r="N62" s="52" t="s">
        <v>34</v>
      </c>
      <c r="O62" s="52" t="s">
        <v>34</v>
      </c>
      <c r="P62" s="52" t="s">
        <v>34</v>
      </c>
      <c r="Q62" s="56" t="s">
        <v>34</v>
      </c>
      <c r="R62" s="52" t="s">
        <v>34</v>
      </c>
      <c r="S62" s="56" t="s">
        <v>34</v>
      </c>
      <c r="T62" s="52" t="s">
        <v>34</v>
      </c>
      <c r="U62" s="56" t="s">
        <v>34</v>
      </c>
      <c r="V62" s="58" t="s">
        <v>34</v>
      </c>
    </row>
    <row r="63" spans="1:22" s="2" customFormat="1" ht="15" customHeight="1">
      <c r="A63" s="44">
        <v>-6</v>
      </c>
      <c r="B63" s="45" t="s">
        <v>37</v>
      </c>
      <c r="C63" s="46" t="s">
        <v>30</v>
      </c>
      <c r="D63" s="47" t="s">
        <v>30</v>
      </c>
      <c r="E63" s="47" t="s">
        <v>30</v>
      </c>
      <c r="F63" s="55" t="s">
        <v>30</v>
      </c>
      <c r="G63" s="55" t="s">
        <v>30</v>
      </c>
      <c r="H63" s="52"/>
      <c r="I63" s="55" t="s">
        <v>30</v>
      </c>
      <c r="J63" s="47" t="s">
        <v>30</v>
      </c>
      <c r="K63" s="47" t="s">
        <v>30</v>
      </c>
      <c r="L63" s="56" t="s">
        <v>30</v>
      </c>
      <c r="M63" s="52" t="s">
        <v>34</v>
      </c>
      <c r="N63" s="52" t="s">
        <v>34</v>
      </c>
      <c r="O63" s="52" t="s">
        <v>34</v>
      </c>
      <c r="P63" s="52" t="s">
        <v>34</v>
      </c>
      <c r="Q63" s="56" t="s">
        <v>34</v>
      </c>
      <c r="R63" s="52" t="s">
        <v>34</v>
      </c>
      <c r="S63" s="56" t="s">
        <v>34</v>
      </c>
      <c r="T63" s="52" t="s">
        <v>34</v>
      </c>
      <c r="U63" s="56" t="s">
        <v>34</v>
      </c>
      <c r="V63" s="58" t="s">
        <v>34</v>
      </c>
    </row>
    <row r="64" spans="1:22" s="2" customFormat="1" ht="15" customHeight="1">
      <c r="A64" s="44">
        <v>-7</v>
      </c>
      <c r="B64" s="45" t="s">
        <v>38</v>
      </c>
      <c r="C64" s="46">
        <f>SUM(D64:D64)+SUM(J64:J64)</f>
        <v>135544.69999999998</v>
      </c>
      <c r="D64" s="47">
        <f>SUM(E64:E64)+SUM(I64:I64)</f>
        <v>135424.3</v>
      </c>
      <c r="E64" s="46">
        <f>SUM(F64:G64)</f>
        <v>2973.4790000000003</v>
      </c>
      <c r="F64" s="47">
        <f>F65</f>
        <v>321.97</v>
      </c>
      <c r="G64" s="47">
        <f>G65</f>
        <v>2651.509</v>
      </c>
      <c r="H64" s="52"/>
      <c r="I64" s="55">
        <f>SUM(I65:I65)+SUM(I68:I69)</f>
        <v>132450.821</v>
      </c>
      <c r="J64" s="47">
        <f>L64</f>
        <v>120.4</v>
      </c>
      <c r="K64" s="52" t="s">
        <v>34</v>
      </c>
      <c r="L64" s="47">
        <f>SUM(L65:L65)+SUM(L68:L69)</f>
        <v>120.4</v>
      </c>
      <c r="M64" s="47">
        <f>SUM(N64:Q64)+SUM(U64:U64)</f>
        <v>3351.8999999999996</v>
      </c>
      <c r="N64" s="52" t="s">
        <v>34</v>
      </c>
      <c r="O64" s="52" t="s">
        <v>34</v>
      </c>
      <c r="P64" s="52" t="s">
        <v>34</v>
      </c>
      <c r="Q64" s="46">
        <f>SUM(R64:T64)</f>
        <v>3261.4999999999995</v>
      </c>
      <c r="R64" s="47">
        <f>SUM(R65:R65)+SUM(R68:R69)</f>
        <v>1281.7</v>
      </c>
      <c r="S64" s="47">
        <f>SUM(S65:S65)+SUM(S68:S69)</f>
        <v>1924.9586</v>
      </c>
      <c r="T64" s="47">
        <f>SUM(T65:T65)+SUM(T68:T69)</f>
        <v>54.8414</v>
      </c>
      <c r="U64" s="47">
        <f>SUM(U65:U65)+SUM(U68:U69)</f>
        <v>90.4</v>
      </c>
      <c r="V64" s="58">
        <f>SUM(V65:V65)+SUM(V68:V69)</f>
        <v>46908.6</v>
      </c>
    </row>
    <row r="65" spans="1:22" s="2" customFormat="1" ht="15" customHeight="1">
      <c r="A65" s="44">
        <v>-8</v>
      </c>
      <c r="B65" s="45" t="s">
        <v>35</v>
      </c>
      <c r="C65" s="46">
        <f>SUM(D65:D65)+SUM(J65:J65)</f>
        <v>135544.69999999998</v>
      </c>
      <c r="D65" s="47">
        <f>SUM(E65:E65)+SUM(I65:I65)</f>
        <v>135424.3</v>
      </c>
      <c r="E65" s="46">
        <f>SUM(F65:G65)</f>
        <v>2973.4790000000003</v>
      </c>
      <c r="F65" s="47">
        <v>321.97</v>
      </c>
      <c r="G65" s="47">
        <v>2651.509</v>
      </c>
      <c r="H65" s="52"/>
      <c r="I65" s="55">
        <v>132450.821</v>
      </c>
      <c r="J65" s="47">
        <f>L65</f>
        <v>120.4</v>
      </c>
      <c r="K65" s="59" t="s">
        <v>102</v>
      </c>
      <c r="L65" s="47">
        <v>120.4</v>
      </c>
      <c r="M65" s="47">
        <f>SUM(N65:Q65)+SUM(U65:U65)</f>
        <v>3351.8999999999996</v>
      </c>
      <c r="N65" s="52" t="s">
        <v>34</v>
      </c>
      <c r="O65" s="52" t="s">
        <v>34</v>
      </c>
      <c r="P65" s="52" t="s">
        <v>34</v>
      </c>
      <c r="Q65" s="46">
        <f>SUM(R65:T65)</f>
        <v>3261.4999999999995</v>
      </c>
      <c r="R65" s="47">
        <v>1281.7</v>
      </c>
      <c r="S65" s="46">
        <v>1924.9586</v>
      </c>
      <c r="T65" s="47">
        <v>54.8414</v>
      </c>
      <c r="U65" s="46">
        <v>90.4</v>
      </c>
      <c r="V65" s="58">
        <v>46908.6</v>
      </c>
    </row>
    <row r="66" spans="1:22" s="2" customFormat="1" ht="15" customHeight="1">
      <c r="A66" s="44">
        <v>-9</v>
      </c>
      <c r="B66" s="45" t="s">
        <v>40</v>
      </c>
      <c r="C66" s="46"/>
      <c r="D66" s="47"/>
      <c r="E66" s="47"/>
      <c r="F66" s="47"/>
      <c r="G66" s="46"/>
      <c r="H66" s="52"/>
      <c r="I66" s="55"/>
      <c r="J66" s="47"/>
      <c r="K66" s="47"/>
      <c r="L66" s="47"/>
      <c r="M66" s="47"/>
      <c r="N66" s="52"/>
      <c r="O66" s="52"/>
      <c r="P66" s="52"/>
      <c r="Q66" s="46"/>
      <c r="R66" s="47"/>
      <c r="S66" s="46"/>
      <c r="T66" s="47"/>
      <c r="U66" s="46"/>
      <c r="V66" s="58"/>
    </row>
    <row r="67" spans="1:22" s="2" customFormat="1" ht="15" customHeight="1">
      <c r="A67" s="44">
        <v>-10</v>
      </c>
      <c r="B67" s="45" t="s">
        <v>42</v>
      </c>
      <c r="C67" s="46"/>
      <c r="D67" s="47"/>
      <c r="E67" s="47"/>
      <c r="F67" s="47"/>
      <c r="G67" s="46"/>
      <c r="H67" s="52"/>
      <c r="I67" s="55"/>
      <c r="J67" s="47"/>
      <c r="K67" s="47"/>
      <c r="L67" s="47"/>
      <c r="M67" s="47"/>
      <c r="N67" s="52"/>
      <c r="O67" s="52"/>
      <c r="P67" s="52"/>
      <c r="Q67" s="46"/>
      <c r="R67" s="47"/>
      <c r="S67" s="46"/>
      <c r="T67" s="47"/>
      <c r="U67" s="46"/>
      <c r="V67" s="58"/>
    </row>
    <row r="68" spans="1:22" s="2" customFormat="1" ht="15" customHeight="1">
      <c r="A68" s="44">
        <v>-11</v>
      </c>
      <c r="B68" s="45" t="s">
        <v>36</v>
      </c>
      <c r="C68" s="46" t="s">
        <v>30</v>
      </c>
      <c r="D68" s="47" t="s">
        <v>30</v>
      </c>
      <c r="E68" s="47" t="s">
        <v>30</v>
      </c>
      <c r="F68" s="47" t="s">
        <v>30</v>
      </c>
      <c r="G68" s="46" t="s">
        <v>30</v>
      </c>
      <c r="H68" s="52"/>
      <c r="I68" s="56" t="s">
        <v>30</v>
      </c>
      <c r="J68" s="52" t="s">
        <v>30</v>
      </c>
      <c r="K68" s="56" t="s">
        <v>30</v>
      </c>
      <c r="L68" s="75" t="s">
        <v>30</v>
      </c>
      <c r="M68" s="52" t="s">
        <v>34</v>
      </c>
      <c r="N68" s="52" t="s">
        <v>34</v>
      </c>
      <c r="O68" s="52" t="s">
        <v>34</v>
      </c>
      <c r="P68" s="52" t="s">
        <v>34</v>
      </c>
      <c r="Q68" s="56" t="s">
        <v>34</v>
      </c>
      <c r="R68" s="52" t="s">
        <v>34</v>
      </c>
      <c r="S68" s="56" t="s">
        <v>34</v>
      </c>
      <c r="T68" s="52" t="s">
        <v>34</v>
      </c>
      <c r="U68" s="56" t="s">
        <v>34</v>
      </c>
      <c r="V68" s="58" t="s">
        <v>34</v>
      </c>
    </row>
    <row r="69" spans="1:22" s="2" customFormat="1" ht="15" customHeight="1">
      <c r="A69" s="44">
        <v>-12</v>
      </c>
      <c r="B69" s="45" t="s">
        <v>37</v>
      </c>
      <c r="C69" s="64" t="s">
        <v>30</v>
      </c>
      <c r="D69" s="63" t="s">
        <v>30</v>
      </c>
      <c r="E69" s="63" t="s">
        <v>30</v>
      </c>
      <c r="F69" s="63" t="s">
        <v>30</v>
      </c>
      <c r="G69" s="64" t="s">
        <v>30</v>
      </c>
      <c r="H69" s="74"/>
      <c r="I69" s="73" t="s">
        <v>30</v>
      </c>
      <c r="J69" s="74" t="s">
        <v>30</v>
      </c>
      <c r="K69" s="73" t="s">
        <v>30</v>
      </c>
      <c r="L69" s="76" t="s">
        <v>30</v>
      </c>
      <c r="M69" s="74" t="s">
        <v>34</v>
      </c>
      <c r="N69" s="74" t="s">
        <v>34</v>
      </c>
      <c r="O69" s="74" t="s">
        <v>34</v>
      </c>
      <c r="P69" s="74" t="s">
        <v>34</v>
      </c>
      <c r="Q69" s="73" t="s">
        <v>34</v>
      </c>
      <c r="R69" s="74" t="s">
        <v>34</v>
      </c>
      <c r="S69" s="73" t="s">
        <v>34</v>
      </c>
      <c r="T69" s="74" t="s">
        <v>34</v>
      </c>
      <c r="U69" s="73" t="s">
        <v>34</v>
      </c>
      <c r="V69" s="65" t="s">
        <v>34</v>
      </c>
    </row>
    <row r="70" spans="1:22" s="2" customFormat="1" ht="15" customHeight="1">
      <c r="A70" s="66">
        <v>-13</v>
      </c>
      <c r="B70" s="67" t="s">
        <v>44</v>
      </c>
      <c r="C70" s="46">
        <f>SUM(D70:D70)+SUM(J70:J70)</f>
        <v>-62987</v>
      </c>
      <c r="D70" s="47">
        <f>SUM(E70:E70)+SUM(I70:I70)</f>
        <v>-62987</v>
      </c>
      <c r="E70" s="46">
        <f>SUM(F70:G70)</f>
        <v>-316.4531</v>
      </c>
      <c r="F70" s="47">
        <f>SUM(F71:F72)</f>
        <v>-316.4531</v>
      </c>
      <c r="G70" s="47" t="s">
        <v>34</v>
      </c>
      <c r="H70" s="52"/>
      <c r="I70" s="55">
        <f>SUM(I71:I72)</f>
        <v>-62670.5469</v>
      </c>
      <c r="J70" s="47">
        <f>L70</f>
        <v>0</v>
      </c>
      <c r="K70" s="52" t="s">
        <v>34</v>
      </c>
      <c r="L70" s="46">
        <f>L72</f>
        <v>0</v>
      </c>
      <c r="M70" s="75" t="s">
        <v>30</v>
      </c>
      <c r="N70" s="52" t="s">
        <v>30</v>
      </c>
      <c r="O70" s="56" t="s">
        <v>30</v>
      </c>
      <c r="P70" s="52" t="s">
        <v>30</v>
      </c>
      <c r="Q70" s="56" t="s">
        <v>30</v>
      </c>
      <c r="R70" s="52" t="s">
        <v>30</v>
      </c>
      <c r="S70" s="56" t="s">
        <v>30</v>
      </c>
      <c r="T70" s="52" t="s">
        <v>30</v>
      </c>
      <c r="U70" s="56" t="s">
        <v>30</v>
      </c>
      <c r="V70" s="54" t="s">
        <v>30</v>
      </c>
    </row>
    <row r="71" spans="1:22" s="2" customFormat="1" ht="15" customHeight="1">
      <c r="A71" s="44">
        <v>-14</v>
      </c>
      <c r="B71" s="45" t="s">
        <v>45</v>
      </c>
      <c r="C71" s="46">
        <f>SUM(D71:D71)+SUM(J71:J71)</f>
        <v>-316.4531</v>
      </c>
      <c r="D71" s="47">
        <f>SUM(E71:E71)+SUM(I71:I71)</f>
        <v>-316.4531</v>
      </c>
      <c r="E71" s="46">
        <f>SUM(F71:G71)</f>
        <v>-316.4531</v>
      </c>
      <c r="F71" s="47">
        <v>-316.4531</v>
      </c>
      <c r="G71" s="47" t="s">
        <v>34</v>
      </c>
      <c r="H71" s="56"/>
      <c r="I71" s="52" t="s">
        <v>30</v>
      </c>
      <c r="J71" s="52" t="s">
        <v>30</v>
      </c>
      <c r="K71" s="97" t="s">
        <v>30</v>
      </c>
      <c r="L71" s="56" t="s">
        <v>30</v>
      </c>
      <c r="M71" s="75" t="s">
        <v>30</v>
      </c>
      <c r="N71" s="52" t="s">
        <v>30</v>
      </c>
      <c r="O71" s="56" t="s">
        <v>30</v>
      </c>
      <c r="P71" s="52" t="s">
        <v>30</v>
      </c>
      <c r="Q71" s="56" t="s">
        <v>30</v>
      </c>
      <c r="R71" s="52" t="s">
        <v>30</v>
      </c>
      <c r="S71" s="56" t="s">
        <v>30</v>
      </c>
      <c r="T71" s="52" t="s">
        <v>30</v>
      </c>
      <c r="U71" s="56" t="s">
        <v>30</v>
      </c>
      <c r="V71" s="54" t="s">
        <v>30</v>
      </c>
    </row>
    <row r="72" spans="1:22" s="2" customFormat="1" ht="15" customHeight="1">
      <c r="A72" s="71">
        <v>-15</v>
      </c>
      <c r="B72" s="72" t="s">
        <v>46</v>
      </c>
      <c r="C72" s="47">
        <f>SUM(D72:D72)+SUM(J72:J72)</f>
        <v>-62670.5469</v>
      </c>
      <c r="D72" s="46">
        <f>SUM(E72:E72)+SUM(I72:I72)</f>
        <v>-62670.5469</v>
      </c>
      <c r="E72" s="74" t="s">
        <v>30</v>
      </c>
      <c r="F72" s="56" t="s">
        <v>30</v>
      </c>
      <c r="G72" s="74" t="s">
        <v>30</v>
      </c>
      <c r="H72" s="56"/>
      <c r="I72" s="47">
        <v>-62670.5469</v>
      </c>
      <c r="J72" s="46">
        <f>L72</f>
        <v>0</v>
      </c>
      <c r="K72" s="52" t="s">
        <v>34</v>
      </c>
      <c r="L72" s="63">
        <v>0</v>
      </c>
      <c r="M72" s="75" t="s">
        <v>30</v>
      </c>
      <c r="N72" s="52" t="s">
        <v>30</v>
      </c>
      <c r="O72" s="56" t="s">
        <v>30</v>
      </c>
      <c r="P72" s="74" t="s">
        <v>30</v>
      </c>
      <c r="Q72" s="56" t="s">
        <v>30</v>
      </c>
      <c r="R72" s="52" t="s">
        <v>30</v>
      </c>
      <c r="S72" s="56" t="s">
        <v>30</v>
      </c>
      <c r="T72" s="52" t="s">
        <v>30</v>
      </c>
      <c r="U72" s="56" t="s">
        <v>30</v>
      </c>
      <c r="V72" s="54" t="s">
        <v>30</v>
      </c>
    </row>
    <row r="73" spans="1:22" s="2" customFormat="1" ht="15" customHeight="1">
      <c r="A73" s="44">
        <v>-16</v>
      </c>
      <c r="B73" s="45" t="s">
        <v>124</v>
      </c>
      <c r="C73" s="49">
        <f>SUM(D73:D73)+SUM(J73:J73)</f>
        <v>0</v>
      </c>
      <c r="D73" s="94" t="s">
        <v>30</v>
      </c>
      <c r="E73" s="94" t="s">
        <v>30</v>
      </c>
      <c r="F73" s="94" t="s">
        <v>30</v>
      </c>
      <c r="G73" s="94" t="s">
        <v>30</v>
      </c>
      <c r="H73" s="69"/>
      <c r="I73" s="94" t="s">
        <v>30</v>
      </c>
      <c r="J73" s="70">
        <f>SUM(K73:L73)</f>
        <v>0</v>
      </c>
      <c r="K73" s="49">
        <f>SUM(K74:K78)</f>
        <v>0</v>
      </c>
      <c r="L73" s="52" t="s">
        <v>34</v>
      </c>
      <c r="M73" s="48">
        <f>SUM(N73:Q73)+SUM(U73:U73)</f>
        <v>-4196.9791000000005</v>
      </c>
      <c r="N73" s="49">
        <f>SUM(N74:N78)</f>
        <v>-2398.2673</v>
      </c>
      <c r="O73" s="49">
        <f>SUM(O74:O78)</f>
        <v>-650.3225</v>
      </c>
      <c r="P73" s="52" t="s">
        <v>34</v>
      </c>
      <c r="Q73" s="70">
        <f>SUM(R73:T73)</f>
        <v>-1140.7291</v>
      </c>
      <c r="R73" s="49">
        <f>SUM(R74:R78)</f>
        <v>-1020.399</v>
      </c>
      <c r="S73" s="49">
        <f>SUM(S74:S78)</f>
        <v>-120.3301</v>
      </c>
      <c r="T73" s="49">
        <f>SUM(T74:T78)</f>
        <v>0</v>
      </c>
      <c r="U73" s="49">
        <f>SUM(U74:U78)</f>
        <v>-7.6602</v>
      </c>
      <c r="V73" s="84" t="s">
        <v>34</v>
      </c>
    </row>
    <row r="74" spans="1:22" s="2" customFormat="1" ht="15" customHeight="1">
      <c r="A74" s="44">
        <v>-17</v>
      </c>
      <c r="B74" s="45" t="s">
        <v>49</v>
      </c>
      <c r="C74" s="52" t="s">
        <v>34</v>
      </c>
      <c r="D74" s="97" t="s">
        <v>30</v>
      </c>
      <c r="E74" s="97" t="s">
        <v>30</v>
      </c>
      <c r="F74" s="97" t="s">
        <v>30</v>
      </c>
      <c r="G74" s="97" t="s">
        <v>30</v>
      </c>
      <c r="H74" s="52"/>
      <c r="I74" s="97" t="s">
        <v>30</v>
      </c>
      <c r="J74" s="56" t="s">
        <v>34</v>
      </c>
      <c r="K74" s="52" t="s">
        <v>34</v>
      </c>
      <c r="L74" s="56" t="s">
        <v>34</v>
      </c>
      <c r="M74" s="53">
        <f>SUM(N74:Q74)+SUM(U74:U74)</f>
        <v>-3048.5897999999997</v>
      </c>
      <c r="N74" s="47">
        <v>-2398.2673</v>
      </c>
      <c r="O74" s="46">
        <v>-650.3225</v>
      </c>
      <c r="P74" s="52" t="s">
        <v>34</v>
      </c>
      <c r="Q74" s="56" t="s">
        <v>34</v>
      </c>
      <c r="R74" s="52" t="s">
        <v>34</v>
      </c>
      <c r="S74" s="56" t="s">
        <v>34</v>
      </c>
      <c r="T74" s="52" t="s">
        <v>34</v>
      </c>
      <c r="U74" s="56" t="s">
        <v>34</v>
      </c>
      <c r="V74" s="58" t="s">
        <v>34</v>
      </c>
    </row>
    <row r="75" spans="1:22" s="2" customFormat="1" ht="15" customHeight="1">
      <c r="A75" s="44">
        <v>-18</v>
      </c>
      <c r="B75" s="45" t="s">
        <v>125</v>
      </c>
      <c r="C75" s="47">
        <f>SUM(D75:D75)+SUM(J75:J75)</f>
        <v>0</v>
      </c>
      <c r="D75" s="97" t="s">
        <v>30</v>
      </c>
      <c r="E75" s="97" t="s">
        <v>30</v>
      </c>
      <c r="F75" s="97" t="s">
        <v>30</v>
      </c>
      <c r="G75" s="97" t="s">
        <v>30</v>
      </c>
      <c r="H75" s="52"/>
      <c r="I75" s="97" t="s">
        <v>30</v>
      </c>
      <c r="J75" s="46">
        <f>SUM(K75:L75)</f>
        <v>0</v>
      </c>
      <c r="K75" s="47">
        <v>0</v>
      </c>
      <c r="L75" s="56" t="s">
        <v>34</v>
      </c>
      <c r="M75" s="53">
        <f>SUM(N75:Q75)+SUM(U75:U75)</f>
        <v>-1140.7291</v>
      </c>
      <c r="N75" s="52" t="s">
        <v>34</v>
      </c>
      <c r="O75" s="56" t="s">
        <v>34</v>
      </c>
      <c r="P75" s="52" t="s">
        <v>34</v>
      </c>
      <c r="Q75" s="46">
        <f>SUM(R75:T75)</f>
        <v>-1140.7291</v>
      </c>
      <c r="R75" s="47">
        <v>-1020.399</v>
      </c>
      <c r="S75" s="46">
        <v>-120.3301</v>
      </c>
      <c r="T75" s="47">
        <v>0</v>
      </c>
      <c r="U75" s="56" t="s">
        <v>34</v>
      </c>
      <c r="V75" s="58" t="s">
        <v>34</v>
      </c>
    </row>
    <row r="76" spans="1:22" s="2" customFormat="1" ht="15" customHeight="1">
      <c r="A76" s="44">
        <v>-19</v>
      </c>
      <c r="B76" s="45" t="s">
        <v>51</v>
      </c>
      <c r="C76" s="139" t="s">
        <v>34</v>
      </c>
      <c r="D76" s="97" t="s">
        <v>30</v>
      </c>
      <c r="E76" s="97" t="s">
        <v>30</v>
      </c>
      <c r="F76" s="97" t="s">
        <v>30</v>
      </c>
      <c r="G76" s="97" t="s">
        <v>30</v>
      </c>
      <c r="H76" s="52"/>
      <c r="I76" s="97" t="s">
        <v>30</v>
      </c>
      <c r="J76" s="56" t="s">
        <v>34</v>
      </c>
      <c r="K76" s="52" t="s">
        <v>34</v>
      </c>
      <c r="L76" s="56" t="s">
        <v>34</v>
      </c>
      <c r="M76" s="53">
        <f>SUM(N76:Q76)+SUM(U76:U76)</f>
        <v>-7.6602</v>
      </c>
      <c r="N76" s="52" t="s">
        <v>34</v>
      </c>
      <c r="O76" s="56" t="s">
        <v>34</v>
      </c>
      <c r="P76" s="52" t="s">
        <v>34</v>
      </c>
      <c r="Q76" s="56" t="s">
        <v>34</v>
      </c>
      <c r="R76" s="52" t="s">
        <v>34</v>
      </c>
      <c r="S76" s="56" t="s">
        <v>34</v>
      </c>
      <c r="T76" s="52" t="s">
        <v>34</v>
      </c>
      <c r="U76" s="46">
        <v>-7.6602</v>
      </c>
      <c r="V76" s="58" t="s">
        <v>34</v>
      </c>
    </row>
    <row r="77" spans="1:22" s="2" customFormat="1" ht="15" customHeight="1">
      <c r="A77" s="44">
        <v>-20</v>
      </c>
      <c r="B77" s="45" t="s">
        <v>52</v>
      </c>
      <c r="C77" s="139" t="s">
        <v>34</v>
      </c>
      <c r="D77" s="97" t="s">
        <v>30</v>
      </c>
      <c r="E77" s="97" t="s">
        <v>30</v>
      </c>
      <c r="F77" s="97" t="s">
        <v>30</v>
      </c>
      <c r="G77" s="97" t="s">
        <v>30</v>
      </c>
      <c r="H77" s="52"/>
      <c r="I77" s="97" t="s">
        <v>30</v>
      </c>
      <c r="J77" s="56" t="s">
        <v>34</v>
      </c>
      <c r="K77" s="52" t="s">
        <v>34</v>
      </c>
      <c r="L77" s="56" t="s">
        <v>34</v>
      </c>
      <c r="M77" s="52" t="s">
        <v>34</v>
      </c>
      <c r="N77" s="52" t="s">
        <v>34</v>
      </c>
      <c r="O77" s="56" t="s">
        <v>34</v>
      </c>
      <c r="P77" s="52" t="s">
        <v>34</v>
      </c>
      <c r="Q77" s="56" t="s">
        <v>34</v>
      </c>
      <c r="R77" s="52" t="s">
        <v>34</v>
      </c>
      <c r="S77" s="56" t="s">
        <v>34</v>
      </c>
      <c r="T77" s="52" t="s">
        <v>34</v>
      </c>
      <c r="U77" s="56" t="s">
        <v>34</v>
      </c>
      <c r="V77" s="58" t="s">
        <v>34</v>
      </c>
    </row>
    <row r="78" spans="1:22" s="2" customFormat="1" ht="15" customHeight="1">
      <c r="A78" s="44">
        <v>-21</v>
      </c>
      <c r="B78" s="45" t="s">
        <v>53</v>
      </c>
      <c r="C78" s="74" t="s">
        <v>34</v>
      </c>
      <c r="D78" s="101" t="s">
        <v>30</v>
      </c>
      <c r="E78" s="101" t="s">
        <v>30</v>
      </c>
      <c r="F78" s="101" t="s">
        <v>30</v>
      </c>
      <c r="G78" s="101" t="s">
        <v>30</v>
      </c>
      <c r="H78" s="74"/>
      <c r="I78" s="101" t="s">
        <v>30</v>
      </c>
      <c r="J78" s="73" t="s">
        <v>34</v>
      </c>
      <c r="K78" s="74" t="s">
        <v>34</v>
      </c>
      <c r="L78" s="73" t="s">
        <v>34</v>
      </c>
      <c r="M78" s="76" t="s">
        <v>34</v>
      </c>
      <c r="N78" s="74" t="s">
        <v>34</v>
      </c>
      <c r="O78" s="73" t="s">
        <v>34</v>
      </c>
      <c r="P78" s="74" t="s">
        <v>34</v>
      </c>
      <c r="Q78" s="73" t="s">
        <v>34</v>
      </c>
      <c r="R78" s="74" t="s">
        <v>34</v>
      </c>
      <c r="S78" s="73" t="s">
        <v>34</v>
      </c>
      <c r="T78" s="74" t="s">
        <v>34</v>
      </c>
      <c r="U78" s="73" t="s">
        <v>34</v>
      </c>
      <c r="V78" s="77" t="s">
        <v>34</v>
      </c>
    </row>
    <row r="79" spans="1:22" s="2" customFormat="1" ht="15" customHeight="1">
      <c r="A79" s="78">
        <v>-22</v>
      </c>
      <c r="B79" s="79" t="s">
        <v>54</v>
      </c>
      <c r="C79" s="47" t="s">
        <v>34</v>
      </c>
      <c r="D79" s="101" t="s">
        <v>30</v>
      </c>
      <c r="E79" s="101" t="s">
        <v>30</v>
      </c>
      <c r="F79" s="101" t="s">
        <v>30</v>
      </c>
      <c r="G79" s="101" t="s">
        <v>30</v>
      </c>
      <c r="H79" s="81"/>
      <c r="I79" s="101" t="s">
        <v>30</v>
      </c>
      <c r="J79" s="46" t="s">
        <v>34</v>
      </c>
      <c r="K79" s="47" t="s">
        <v>34</v>
      </c>
      <c r="L79" s="56" t="s">
        <v>34</v>
      </c>
      <c r="M79" s="53">
        <f>SUM(N79:Q79)+SUM(U79:U79)</f>
        <v>10.600000000000001</v>
      </c>
      <c r="N79" s="47" t="s">
        <v>34</v>
      </c>
      <c r="O79" s="46">
        <v>4.9</v>
      </c>
      <c r="P79" s="47">
        <v>5.7</v>
      </c>
      <c r="Q79" s="73" t="s">
        <v>34</v>
      </c>
      <c r="R79" s="52" t="s">
        <v>34</v>
      </c>
      <c r="S79" s="52" t="s">
        <v>34</v>
      </c>
      <c r="T79" s="52" t="s">
        <v>34</v>
      </c>
      <c r="U79" s="52" t="s">
        <v>34</v>
      </c>
      <c r="V79" s="54" t="s">
        <v>34</v>
      </c>
    </row>
    <row r="80" spans="1:22" s="2" customFormat="1" ht="15" customHeight="1">
      <c r="A80" s="44">
        <v>-23</v>
      </c>
      <c r="B80" s="45" t="s">
        <v>55</v>
      </c>
      <c r="C80" s="69" t="s">
        <v>30</v>
      </c>
      <c r="D80" s="69" t="s">
        <v>30</v>
      </c>
      <c r="E80" s="68" t="s">
        <v>30</v>
      </c>
      <c r="F80" s="69" t="s">
        <v>30</v>
      </c>
      <c r="G80" s="69" t="s">
        <v>30</v>
      </c>
      <c r="H80" s="69"/>
      <c r="I80" s="69" t="s">
        <v>30</v>
      </c>
      <c r="J80" s="69" t="s">
        <v>30</v>
      </c>
      <c r="K80" s="69" t="s">
        <v>30</v>
      </c>
      <c r="L80" s="111" t="s">
        <v>30</v>
      </c>
      <c r="M80" s="111" t="s">
        <v>30</v>
      </c>
      <c r="N80" s="69" t="s">
        <v>30</v>
      </c>
      <c r="O80" s="68" t="s">
        <v>30</v>
      </c>
      <c r="P80" s="69" t="s">
        <v>30</v>
      </c>
      <c r="Q80" s="68" t="s">
        <v>30</v>
      </c>
      <c r="R80" s="69" t="s">
        <v>30</v>
      </c>
      <c r="S80" s="68" t="s">
        <v>30</v>
      </c>
      <c r="T80" s="69" t="s">
        <v>30</v>
      </c>
      <c r="U80" s="68" t="s">
        <v>30</v>
      </c>
      <c r="V80" s="84" t="s">
        <v>34</v>
      </c>
    </row>
    <row r="81" spans="1:22" s="2" customFormat="1" ht="15" customHeight="1">
      <c r="A81" s="44">
        <v>-24</v>
      </c>
      <c r="B81" s="45" t="s">
        <v>56</v>
      </c>
      <c r="C81" s="140" t="str">
        <f>D81</f>
        <v>(3.7)</v>
      </c>
      <c r="D81" s="141" t="str">
        <f>E81</f>
        <v>(3.7)</v>
      </c>
      <c r="E81" s="89" t="str">
        <f>F81</f>
        <v>(3.7)</v>
      </c>
      <c r="F81" s="88" t="s">
        <v>105</v>
      </c>
      <c r="G81" s="63" t="s">
        <v>34</v>
      </c>
      <c r="H81" s="74"/>
      <c r="I81" s="73" t="s">
        <v>30</v>
      </c>
      <c r="J81" s="74" t="s">
        <v>30</v>
      </c>
      <c r="K81" s="73" t="s">
        <v>30</v>
      </c>
      <c r="L81" s="76" t="s">
        <v>30</v>
      </c>
      <c r="M81" s="76" t="s">
        <v>30</v>
      </c>
      <c r="N81" s="74" t="s">
        <v>30</v>
      </c>
      <c r="O81" s="73" t="s">
        <v>30</v>
      </c>
      <c r="P81" s="74" t="s">
        <v>30</v>
      </c>
      <c r="Q81" s="73" t="s">
        <v>30</v>
      </c>
      <c r="R81" s="74" t="s">
        <v>30</v>
      </c>
      <c r="S81" s="73" t="s">
        <v>30</v>
      </c>
      <c r="T81" s="74" t="s">
        <v>30</v>
      </c>
      <c r="U81" s="73" t="s">
        <v>30</v>
      </c>
      <c r="V81" s="77" t="s">
        <v>34</v>
      </c>
    </row>
    <row r="82" spans="1:22" s="2" customFormat="1" ht="15" customHeight="1">
      <c r="A82" s="66">
        <v>-25</v>
      </c>
      <c r="B82" s="67" t="s">
        <v>106</v>
      </c>
      <c r="C82" s="56" t="s">
        <v>30</v>
      </c>
      <c r="D82" s="52" t="s">
        <v>30</v>
      </c>
      <c r="E82" s="56" t="s">
        <v>30</v>
      </c>
      <c r="F82" s="52" t="s">
        <v>30</v>
      </c>
      <c r="G82" s="56" t="s">
        <v>30</v>
      </c>
      <c r="H82" s="52"/>
      <c r="I82" s="56" t="s">
        <v>30</v>
      </c>
      <c r="J82" s="52" t="s">
        <v>30</v>
      </c>
      <c r="K82" s="56" t="s">
        <v>30</v>
      </c>
      <c r="L82" s="75" t="s">
        <v>30</v>
      </c>
      <c r="M82" s="75" t="s">
        <v>30</v>
      </c>
      <c r="N82" s="52" t="s">
        <v>30</v>
      </c>
      <c r="O82" s="56" t="s">
        <v>30</v>
      </c>
      <c r="P82" s="52" t="s">
        <v>30</v>
      </c>
      <c r="Q82" s="56" t="s">
        <v>30</v>
      </c>
      <c r="R82" s="52" t="s">
        <v>30</v>
      </c>
      <c r="S82" s="56" t="s">
        <v>30</v>
      </c>
      <c r="T82" s="52" t="s">
        <v>30</v>
      </c>
      <c r="U82" s="56" t="s">
        <v>30</v>
      </c>
      <c r="V82" s="54" t="s">
        <v>30</v>
      </c>
    </row>
    <row r="83" spans="1:22" s="2" customFormat="1" ht="15" customHeight="1">
      <c r="A83" s="44">
        <v>-26</v>
      </c>
      <c r="B83" s="45" t="s">
        <v>107</v>
      </c>
      <c r="C83" s="56" t="s">
        <v>30</v>
      </c>
      <c r="D83" s="52" t="s">
        <v>30</v>
      </c>
      <c r="E83" s="56" t="s">
        <v>30</v>
      </c>
      <c r="F83" s="52" t="s">
        <v>30</v>
      </c>
      <c r="G83" s="56" t="s">
        <v>30</v>
      </c>
      <c r="H83" s="52"/>
      <c r="I83" s="56" t="s">
        <v>30</v>
      </c>
      <c r="J83" s="52" t="s">
        <v>30</v>
      </c>
      <c r="K83" s="56" t="s">
        <v>30</v>
      </c>
      <c r="L83" s="75" t="s">
        <v>30</v>
      </c>
      <c r="M83" s="75" t="s">
        <v>30</v>
      </c>
      <c r="N83" s="52" t="s">
        <v>30</v>
      </c>
      <c r="O83" s="56" t="s">
        <v>30</v>
      </c>
      <c r="P83" s="52" t="s">
        <v>30</v>
      </c>
      <c r="Q83" s="56" t="s">
        <v>30</v>
      </c>
      <c r="R83" s="52" t="s">
        <v>30</v>
      </c>
      <c r="S83" s="56" t="s">
        <v>30</v>
      </c>
      <c r="T83" s="52" t="s">
        <v>30</v>
      </c>
      <c r="U83" s="56" t="s">
        <v>30</v>
      </c>
      <c r="V83" s="54" t="s">
        <v>30</v>
      </c>
    </row>
    <row r="84" spans="1:22" s="2" customFormat="1" ht="15" customHeight="1">
      <c r="A84" s="44">
        <v>-27</v>
      </c>
      <c r="B84" s="45" t="s">
        <v>63</v>
      </c>
      <c r="C84" s="56" t="s">
        <v>30</v>
      </c>
      <c r="D84" s="52" t="s">
        <v>30</v>
      </c>
      <c r="E84" s="56" t="s">
        <v>30</v>
      </c>
      <c r="F84" s="52" t="s">
        <v>30</v>
      </c>
      <c r="G84" s="56" t="s">
        <v>30</v>
      </c>
      <c r="H84" s="52"/>
      <c r="I84" s="56" t="s">
        <v>30</v>
      </c>
      <c r="J84" s="52" t="s">
        <v>30</v>
      </c>
      <c r="K84" s="56" t="s">
        <v>30</v>
      </c>
      <c r="L84" s="75" t="s">
        <v>30</v>
      </c>
      <c r="M84" s="75" t="s">
        <v>30</v>
      </c>
      <c r="N84" s="52" t="s">
        <v>30</v>
      </c>
      <c r="O84" s="56" t="s">
        <v>30</v>
      </c>
      <c r="P84" s="52" t="s">
        <v>30</v>
      </c>
      <c r="Q84" s="56" t="s">
        <v>30</v>
      </c>
      <c r="R84" s="52" t="s">
        <v>30</v>
      </c>
      <c r="S84" s="56" t="s">
        <v>30</v>
      </c>
      <c r="T84" s="52" t="s">
        <v>30</v>
      </c>
      <c r="U84" s="56" t="s">
        <v>30</v>
      </c>
      <c r="V84" s="54" t="s">
        <v>30</v>
      </c>
    </row>
    <row r="85" spans="1:22" s="2" customFormat="1" ht="15" customHeight="1">
      <c r="A85" s="44">
        <v>-28</v>
      </c>
      <c r="B85" s="45" t="s">
        <v>64</v>
      </c>
      <c r="C85" s="56" t="s">
        <v>30</v>
      </c>
      <c r="D85" s="52" t="s">
        <v>30</v>
      </c>
      <c r="E85" s="56" t="s">
        <v>30</v>
      </c>
      <c r="F85" s="52" t="s">
        <v>30</v>
      </c>
      <c r="G85" s="56" t="s">
        <v>30</v>
      </c>
      <c r="H85" s="52"/>
      <c r="I85" s="56" t="s">
        <v>30</v>
      </c>
      <c r="J85" s="52" t="s">
        <v>30</v>
      </c>
      <c r="K85" s="56" t="s">
        <v>30</v>
      </c>
      <c r="L85" s="75" t="s">
        <v>30</v>
      </c>
      <c r="M85" s="75" t="s">
        <v>30</v>
      </c>
      <c r="N85" s="52" t="s">
        <v>30</v>
      </c>
      <c r="O85" s="56" t="s">
        <v>30</v>
      </c>
      <c r="P85" s="52" t="s">
        <v>30</v>
      </c>
      <c r="Q85" s="56" t="s">
        <v>30</v>
      </c>
      <c r="R85" s="52" t="s">
        <v>30</v>
      </c>
      <c r="S85" s="56" t="s">
        <v>30</v>
      </c>
      <c r="T85" s="52" t="s">
        <v>30</v>
      </c>
      <c r="U85" s="56" t="s">
        <v>30</v>
      </c>
      <c r="V85" s="54" t="s">
        <v>30</v>
      </c>
    </row>
    <row r="86" spans="1:22" s="2" customFormat="1" ht="15" customHeight="1">
      <c r="A86" s="44">
        <v>-29</v>
      </c>
      <c r="B86" s="45" t="s">
        <v>65</v>
      </c>
      <c r="C86" s="56" t="s">
        <v>30</v>
      </c>
      <c r="D86" s="52" t="s">
        <v>30</v>
      </c>
      <c r="E86" s="56" t="s">
        <v>30</v>
      </c>
      <c r="F86" s="52" t="s">
        <v>30</v>
      </c>
      <c r="G86" s="56" t="s">
        <v>30</v>
      </c>
      <c r="H86" s="52"/>
      <c r="I86" s="56" t="s">
        <v>30</v>
      </c>
      <c r="J86" s="52" t="s">
        <v>30</v>
      </c>
      <c r="K86" s="56" t="s">
        <v>30</v>
      </c>
      <c r="L86" s="75" t="s">
        <v>30</v>
      </c>
      <c r="M86" s="75" t="s">
        <v>30</v>
      </c>
      <c r="N86" s="52" t="s">
        <v>30</v>
      </c>
      <c r="O86" s="56" t="s">
        <v>30</v>
      </c>
      <c r="P86" s="52" t="s">
        <v>30</v>
      </c>
      <c r="Q86" s="56" t="s">
        <v>30</v>
      </c>
      <c r="R86" s="52" t="s">
        <v>30</v>
      </c>
      <c r="S86" s="56" t="s">
        <v>30</v>
      </c>
      <c r="T86" s="52" t="s">
        <v>30</v>
      </c>
      <c r="U86" s="56" t="s">
        <v>30</v>
      </c>
      <c r="V86" s="54" t="s">
        <v>30</v>
      </c>
    </row>
    <row r="87" spans="1:22" s="2" customFormat="1" ht="15" customHeight="1">
      <c r="A87" s="44">
        <v>-30</v>
      </c>
      <c r="B87" s="45" t="s">
        <v>66</v>
      </c>
      <c r="C87" s="56" t="s">
        <v>30</v>
      </c>
      <c r="D87" s="52" t="s">
        <v>30</v>
      </c>
      <c r="E87" s="56" t="s">
        <v>30</v>
      </c>
      <c r="F87" s="52" t="s">
        <v>30</v>
      </c>
      <c r="G87" s="56" t="s">
        <v>30</v>
      </c>
      <c r="H87" s="52"/>
      <c r="I87" s="56" t="s">
        <v>30</v>
      </c>
      <c r="J87" s="52" t="s">
        <v>30</v>
      </c>
      <c r="K87" s="56" t="s">
        <v>30</v>
      </c>
      <c r="L87" s="75" t="s">
        <v>30</v>
      </c>
      <c r="M87" s="75" t="s">
        <v>30</v>
      </c>
      <c r="N87" s="52" t="s">
        <v>30</v>
      </c>
      <c r="O87" s="56" t="s">
        <v>30</v>
      </c>
      <c r="P87" s="52" t="s">
        <v>30</v>
      </c>
      <c r="Q87" s="56" t="s">
        <v>30</v>
      </c>
      <c r="R87" s="52" t="s">
        <v>30</v>
      </c>
      <c r="S87" s="56" t="s">
        <v>30</v>
      </c>
      <c r="T87" s="52" t="s">
        <v>30</v>
      </c>
      <c r="U87" s="56" t="s">
        <v>30</v>
      </c>
      <c r="V87" s="54" t="s">
        <v>30</v>
      </c>
    </row>
    <row r="88" spans="1:22" s="2" customFormat="1" ht="15" customHeight="1">
      <c r="A88" s="44">
        <v>-31</v>
      </c>
      <c r="B88" s="45" t="s">
        <v>67</v>
      </c>
      <c r="C88" s="56" t="s">
        <v>30</v>
      </c>
      <c r="D88" s="52" t="s">
        <v>30</v>
      </c>
      <c r="E88" s="56" t="s">
        <v>30</v>
      </c>
      <c r="F88" s="52" t="s">
        <v>30</v>
      </c>
      <c r="G88" s="56" t="s">
        <v>30</v>
      </c>
      <c r="H88" s="52"/>
      <c r="I88" s="56" t="s">
        <v>30</v>
      </c>
      <c r="J88" s="52" t="s">
        <v>30</v>
      </c>
      <c r="K88" s="56" t="s">
        <v>30</v>
      </c>
      <c r="L88" s="75" t="s">
        <v>30</v>
      </c>
      <c r="M88" s="75" t="s">
        <v>30</v>
      </c>
      <c r="N88" s="52" t="s">
        <v>30</v>
      </c>
      <c r="O88" s="56" t="s">
        <v>30</v>
      </c>
      <c r="P88" s="52" t="s">
        <v>30</v>
      </c>
      <c r="Q88" s="56" t="s">
        <v>30</v>
      </c>
      <c r="R88" s="52" t="s">
        <v>30</v>
      </c>
      <c r="S88" s="56" t="s">
        <v>30</v>
      </c>
      <c r="T88" s="52" t="s">
        <v>30</v>
      </c>
      <c r="U88" s="56" t="s">
        <v>30</v>
      </c>
      <c r="V88" s="54" t="s">
        <v>30</v>
      </c>
    </row>
    <row r="89" spans="1:22" s="2" customFormat="1" ht="15" customHeight="1">
      <c r="A89" s="44">
        <v>-32</v>
      </c>
      <c r="B89" s="45" t="s">
        <v>68</v>
      </c>
      <c r="C89" s="56" t="s">
        <v>30</v>
      </c>
      <c r="D89" s="52" t="s">
        <v>30</v>
      </c>
      <c r="E89" s="56" t="s">
        <v>30</v>
      </c>
      <c r="F89" s="52" t="s">
        <v>30</v>
      </c>
      <c r="G89" s="56" t="s">
        <v>30</v>
      </c>
      <c r="H89" s="52"/>
      <c r="I89" s="56" t="s">
        <v>30</v>
      </c>
      <c r="J89" s="52" t="s">
        <v>30</v>
      </c>
      <c r="K89" s="56" t="s">
        <v>30</v>
      </c>
      <c r="L89" s="75" t="s">
        <v>30</v>
      </c>
      <c r="M89" s="75" t="s">
        <v>30</v>
      </c>
      <c r="N89" s="52" t="s">
        <v>30</v>
      </c>
      <c r="O89" s="56" t="s">
        <v>30</v>
      </c>
      <c r="P89" s="52" t="s">
        <v>30</v>
      </c>
      <c r="Q89" s="56" t="s">
        <v>30</v>
      </c>
      <c r="R89" s="52" t="s">
        <v>30</v>
      </c>
      <c r="S89" s="56" t="s">
        <v>30</v>
      </c>
      <c r="T89" s="52" t="s">
        <v>30</v>
      </c>
      <c r="U89" s="56" t="s">
        <v>30</v>
      </c>
      <c r="V89" s="54" t="s">
        <v>30</v>
      </c>
    </row>
    <row r="90" spans="1:22" s="2" customFormat="1" ht="15" customHeight="1">
      <c r="A90" s="71">
        <v>-33</v>
      </c>
      <c r="B90" s="72" t="s">
        <v>69</v>
      </c>
      <c r="C90" s="56" t="s">
        <v>30</v>
      </c>
      <c r="D90" s="52" t="s">
        <v>30</v>
      </c>
      <c r="E90" s="56" t="s">
        <v>30</v>
      </c>
      <c r="F90" s="52" t="s">
        <v>30</v>
      </c>
      <c r="G90" s="56" t="s">
        <v>30</v>
      </c>
      <c r="H90" s="52"/>
      <c r="I90" s="56" t="s">
        <v>30</v>
      </c>
      <c r="J90" s="52" t="s">
        <v>30</v>
      </c>
      <c r="K90" s="56" t="s">
        <v>30</v>
      </c>
      <c r="L90" s="75" t="s">
        <v>30</v>
      </c>
      <c r="M90" s="75" t="s">
        <v>30</v>
      </c>
      <c r="N90" s="52" t="s">
        <v>30</v>
      </c>
      <c r="O90" s="56" t="s">
        <v>30</v>
      </c>
      <c r="P90" s="52" t="s">
        <v>30</v>
      </c>
      <c r="Q90" s="56" t="s">
        <v>30</v>
      </c>
      <c r="R90" s="52" t="s">
        <v>30</v>
      </c>
      <c r="S90" s="56" t="s">
        <v>30</v>
      </c>
      <c r="T90" s="52" t="s">
        <v>30</v>
      </c>
      <c r="U90" s="56" t="s">
        <v>30</v>
      </c>
      <c r="V90" s="54" t="s">
        <v>30</v>
      </c>
    </row>
    <row r="91" spans="1:22" s="2" customFormat="1" ht="15" customHeight="1">
      <c r="A91" s="44">
        <v>-34</v>
      </c>
      <c r="B91" s="45" t="s">
        <v>70</v>
      </c>
      <c r="C91" s="80" t="s">
        <v>30</v>
      </c>
      <c r="D91" s="81" t="s">
        <v>30</v>
      </c>
      <c r="E91" s="80" t="s">
        <v>30</v>
      </c>
      <c r="F91" s="81" t="s">
        <v>30</v>
      </c>
      <c r="G91" s="80" t="s">
        <v>30</v>
      </c>
      <c r="H91" s="81"/>
      <c r="I91" s="80" t="s">
        <v>30</v>
      </c>
      <c r="J91" s="81" t="s">
        <v>30</v>
      </c>
      <c r="K91" s="80" t="s">
        <v>30</v>
      </c>
      <c r="L91" s="144" t="s">
        <v>30</v>
      </c>
      <c r="M91" s="144" t="s">
        <v>30</v>
      </c>
      <c r="N91" s="81" t="s">
        <v>30</v>
      </c>
      <c r="O91" s="80" t="s">
        <v>30</v>
      </c>
      <c r="P91" s="81" t="s">
        <v>30</v>
      </c>
      <c r="Q91" s="80" t="s">
        <v>30</v>
      </c>
      <c r="R91" s="81" t="s">
        <v>30</v>
      </c>
      <c r="S91" s="80" t="s">
        <v>30</v>
      </c>
      <c r="T91" s="81" t="s">
        <v>30</v>
      </c>
      <c r="U91" s="80" t="s">
        <v>30</v>
      </c>
      <c r="V91" s="110" t="s">
        <v>30</v>
      </c>
    </row>
    <row r="92" spans="1:22" s="2" customFormat="1" ht="15" customHeight="1">
      <c r="A92" s="66">
        <v>-35</v>
      </c>
      <c r="B92" s="67" t="s">
        <v>71</v>
      </c>
      <c r="C92" s="46">
        <f>SUM(D92:D92)+SUM(J92:J92)</f>
        <v>818.7825</v>
      </c>
      <c r="D92" s="47" t="s">
        <v>30</v>
      </c>
      <c r="E92" s="46" t="s">
        <v>30</v>
      </c>
      <c r="F92" s="49" t="s">
        <v>30</v>
      </c>
      <c r="G92" s="49" t="s">
        <v>30</v>
      </c>
      <c r="H92" s="56"/>
      <c r="I92" s="49" t="s">
        <v>30</v>
      </c>
      <c r="J92" s="47">
        <f>SUM(K92:L92)</f>
        <v>818.7825</v>
      </c>
      <c r="K92" s="49">
        <f>SUM(K93:K94)</f>
        <v>113.2825</v>
      </c>
      <c r="L92" s="46">
        <f>L94</f>
        <v>705.5</v>
      </c>
      <c r="M92" s="53">
        <f>SUM(N92:Q92)+SUM(U92:U92)</f>
        <v>4016.3791000000006</v>
      </c>
      <c r="N92" s="47">
        <f>SUM(N93:N94)</f>
        <v>2398.2673</v>
      </c>
      <c r="O92" s="47">
        <f>SUM(O93:O94)</f>
        <v>645.4225</v>
      </c>
      <c r="P92" s="47">
        <f>SUM(P93:P94)</f>
        <v>-5.7</v>
      </c>
      <c r="Q92" s="46">
        <f>SUM(R92:T92)</f>
        <v>1140.7291000000002</v>
      </c>
      <c r="R92" s="47">
        <f>SUM(R93:R94)</f>
        <v>25174.2076</v>
      </c>
      <c r="S92" s="47">
        <f>SUM(S93:S94)</f>
        <v>-24024.1261</v>
      </c>
      <c r="T92" s="47">
        <f>SUM(T93:T94)</f>
        <v>-9.3524</v>
      </c>
      <c r="U92" s="47">
        <f>SUM(U93:U94)</f>
        <v>-162.3398</v>
      </c>
      <c r="V92" s="54" t="s">
        <v>30</v>
      </c>
    </row>
    <row r="93" spans="1:22" s="2" customFormat="1" ht="15" customHeight="1">
      <c r="A93" s="44">
        <v>-36</v>
      </c>
      <c r="B93" s="45" t="s">
        <v>72</v>
      </c>
      <c r="C93" s="46">
        <f>SUM(D93:D93)+SUM(J93:J93)</f>
        <v>0</v>
      </c>
      <c r="D93" s="52" t="s">
        <v>30</v>
      </c>
      <c r="E93" s="52" t="s">
        <v>30</v>
      </c>
      <c r="F93" s="52" t="s">
        <v>30</v>
      </c>
      <c r="G93" s="52" t="s">
        <v>30</v>
      </c>
      <c r="H93" s="52"/>
      <c r="I93" s="52" t="s">
        <v>30</v>
      </c>
      <c r="J93" s="47">
        <f>SUM(K93:L93)</f>
        <v>0</v>
      </c>
      <c r="K93" s="46">
        <f>-K75</f>
        <v>0</v>
      </c>
      <c r="L93" s="75" t="s">
        <v>34</v>
      </c>
      <c r="M93" s="53">
        <f>SUM(N93:Q93)+SUM(U93:U93)</f>
        <v>4186.3791</v>
      </c>
      <c r="N93" s="47">
        <f>-N74</f>
        <v>2398.2673</v>
      </c>
      <c r="O93" s="47">
        <f>-(O79+O74)</f>
        <v>645.4225</v>
      </c>
      <c r="P93" s="47">
        <f>-P79</f>
        <v>-5.7</v>
      </c>
      <c r="Q93" s="46">
        <f>SUM(R93:T93)</f>
        <v>1140.7291</v>
      </c>
      <c r="R93" s="47">
        <f>-R75</f>
        <v>1020.399</v>
      </c>
      <c r="S93" s="47">
        <f>-S75</f>
        <v>120.3301</v>
      </c>
      <c r="T93" s="47">
        <f>-T75</f>
        <v>0</v>
      </c>
      <c r="U93" s="47">
        <f>-U76</f>
        <v>7.6602</v>
      </c>
      <c r="V93" s="54" t="s">
        <v>30</v>
      </c>
    </row>
    <row r="94" spans="1:22" s="2" customFormat="1" ht="15" customHeight="1">
      <c r="A94" s="71">
        <v>-37</v>
      </c>
      <c r="B94" s="72" t="s">
        <v>73</v>
      </c>
      <c r="C94" s="145">
        <f>SUM(D94:D94)+SUM(J94:J94)</f>
        <v>818.7825</v>
      </c>
      <c r="D94" s="90" t="s">
        <v>30</v>
      </c>
      <c r="E94" s="90" t="s">
        <v>30</v>
      </c>
      <c r="F94" s="90" t="s">
        <v>30</v>
      </c>
      <c r="G94" s="63" t="s">
        <v>30</v>
      </c>
      <c r="H94" s="101"/>
      <c r="I94" s="64" t="s">
        <v>30</v>
      </c>
      <c r="J94" s="47">
        <f>SUM(K94:L94)</f>
        <v>818.7825</v>
      </c>
      <c r="K94" s="63">
        <v>113.2825</v>
      </c>
      <c r="L94" s="63">
        <v>705.5</v>
      </c>
      <c r="M94" s="53">
        <f>SUM(N94:Q94)+SUM(U94:U94)</f>
        <v>-170.00000000000023</v>
      </c>
      <c r="N94" s="74" t="s">
        <v>34</v>
      </c>
      <c r="O94" s="74" t="s">
        <v>34</v>
      </c>
      <c r="P94" s="74" t="s">
        <v>34</v>
      </c>
      <c r="Q94" s="46">
        <f>SUM(R94:T94)</f>
        <v>-2.3803181647963356E-13</v>
      </c>
      <c r="R94" s="63">
        <v>24153.8086</v>
      </c>
      <c r="S94" s="64">
        <v>-24144.4562</v>
      </c>
      <c r="T94" s="63">
        <v>-9.3524</v>
      </c>
      <c r="U94" s="90">
        <v>-170</v>
      </c>
      <c r="V94" s="54" t="s">
        <v>30</v>
      </c>
    </row>
    <row r="95" spans="1:22" s="2" customFormat="1" ht="15" customHeight="1">
      <c r="A95" s="44">
        <v>-38</v>
      </c>
      <c r="B95" s="45" t="s">
        <v>74</v>
      </c>
      <c r="C95" s="70">
        <f>SUM(D95:D95)+SUM(J95:J95)</f>
        <v>19755.9174</v>
      </c>
      <c r="D95" s="49">
        <f>SUM(E95:E95)+SUM(I95:I95)</f>
        <v>17614.3999</v>
      </c>
      <c r="E95" s="70">
        <f>SUM(F95:G95)</f>
        <v>-441.88919999999996</v>
      </c>
      <c r="F95" s="49">
        <f>SUM(F96:F97)</f>
        <v>23.1931</v>
      </c>
      <c r="G95" s="49">
        <f>SUM(G96:G97)</f>
        <v>-465.0823</v>
      </c>
      <c r="H95" s="146" t="str">
        <f>H96</f>
        <v>(9.9)</v>
      </c>
      <c r="I95" s="49">
        <f>SUM(I96:I97)</f>
        <v>18056.2891</v>
      </c>
      <c r="J95" s="49">
        <f>SUM(K95:L95)</f>
        <v>2141.5175</v>
      </c>
      <c r="K95" s="47">
        <f>SUM(K96:K97)</f>
        <v>2141.5175</v>
      </c>
      <c r="L95" s="46" t="s">
        <v>34</v>
      </c>
      <c r="M95" s="49">
        <f>SUM(N95:Q95)+SUM(U95:U95)</f>
        <v>224782.19990000004</v>
      </c>
      <c r="N95" s="69" t="s">
        <v>34</v>
      </c>
      <c r="O95" s="69" t="s">
        <v>34</v>
      </c>
      <c r="P95" s="69" t="s">
        <v>34</v>
      </c>
      <c r="Q95" s="70">
        <f>SUM(R95:T95)</f>
        <v>224782.19990000004</v>
      </c>
      <c r="R95" s="47">
        <f>SUM(R96:R97)</f>
        <v>169783.1914</v>
      </c>
      <c r="S95" s="47">
        <f>SUM(S96:S97)</f>
        <v>54571.3925</v>
      </c>
      <c r="T95" s="47">
        <f>SUM(T96:T97)</f>
        <v>427.616</v>
      </c>
      <c r="U95" s="47" t="s">
        <v>34</v>
      </c>
      <c r="V95" s="84" t="s">
        <v>30</v>
      </c>
    </row>
    <row r="96" spans="1:22" s="2" customFormat="1" ht="15" customHeight="1">
      <c r="A96" s="44">
        <v>-39</v>
      </c>
      <c r="B96" s="45" t="s">
        <v>75</v>
      </c>
      <c r="C96" s="46" t="s">
        <v>34</v>
      </c>
      <c r="D96" s="47" t="s">
        <v>34</v>
      </c>
      <c r="E96" s="46" t="s">
        <v>34</v>
      </c>
      <c r="F96" s="47" t="s">
        <v>34</v>
      </c>
      <c r="G96" s="46" t="s">
        <v>34</v>
      </c>
      <c r="H96" s="59" t="s">
        <v>108</v>
      </c>
      <c r="I96" s="46" t="s">
        <v>34</v>
      </c>
      <c r="J96" s="47" t="s">
        <v>34</v>
      </c>
      <c r="K96" s="46" t="s">
        <v>34</v>
      </c>
      <c r="L96" s="53" t="s">
        <v>34</v>
      </c>
      <c r="M96" s="53" t="s">
        <v>34</v>
      </c>
      <c r="N96" s="52" t="s">
        <v>34</v>
      </c>
      <c r="O96" s="56" t="s">
        <v>34</v>
      </c>
      <c r="P96" s="52" t="s">
        <v>34</v>
      </c>
      <c r="Q96" s="46" t="s">
        <v>34</v>
      </c>
      <c r="R96" s="47" t="s">
        <v>34</v>
      </c>
      <c r="S96" s="46" t="s">
        <v>34</v>
      </c>
      <c r="T96" s="47" t="s">
        <v>34</v>
      </c>
      <c r="U96" s="46" t="s">
        <v>34</v>
      </c>
      <c r="V96" s="54" t="s">
        <v>30</v>
      </c>
    </row>
    <row r="97" spans="1:22" s="2" customFormat="1" ht="15" customHeight="1">
      <c r="A97" s="44">
        <v>-40</v>
      </c>
      <c r="B97" s="45" t="s">
        <v>76</v>
      </c>
      <c r="C97" s="64">
        <f>SUM(D97:D97)+SUM(J97:J97)</f>
        <v>19755.9174</v>
      </c>
      <c r="D97" s="63">
        <f>SUM(E97:E97)+SUM(I97:I97)</f>
        <v>17614.3999</v>
      </c>
      <c r="E97" s="64">
        <f>SUM(F97:G97)</f>
        <v>-441.88919999999996</v>
      </c>
      <c r="F97" s="63">
        <v>23.1931</v>
      </c>
      <c r="G97" s="64">
        <v>-465.0823</v>
      </c>
      <c r="H97" s="74"/>
      <c r="I97" s="64">
        <v>18056.2891</v>
      </c>
      <c r="J97" s="63">
        <f>SUM(K97:L97)</f>
        <v>2141.5175</v>
      </c>
      <c r="K97" s="64">
        <v>2141.5175</v>
      </c>
      <c r="L97" s="61" t="s">
        <v>34</v>
      </c>
      <c r="M97" s="61">
        <f>SUM(N97:Q97)+SUM(U97:U97)</f>
        <v>224782.19990000004</v>
      </c>
      <c r="N97" s="74" t="s">
        <v>34</v>
      </c>
      <c r="O97" s="74" t="s">
        <v>34</v>
      </c>
      <c r="P97" s="74" t="s">
        <v>34</v>
      </c>
      <c r="Q97" s="64">
        <f>SUM(R97:T97)</f>
        <v>224782.19990000004</v>
      </c>
      <c r="R97" s="63">
        <v>169783.1914</v>
      </c>
      <c r="S97" s="64">
        <v>54571.3925</v>
      </c>
      <c r="T97" s="63">
        <v>427.616</v>
      </c>
      <c r="U97" s="63" t="s">
        <v>34</v>
      </c>
      <c r="V97" s="77" t="s">
        <v>30</v>
      </c>
    </row>
    <row r="98" spans="1:22" s="2" customFormat="1" ht="15" customHeight="1" thickBot="1">
      <c r="A98" s="114">
        <v>-41</v>
      </c>
      <c r="B98" s="115" t="s">
        <v>78</v>
      </c>
      <c r="C98" s="147">
        <f>SUM(D98:D98)+SUM(J98:J98)</f>
        <v>1096885.1</v>
      </c>
      <c r="D98" s="148">
        <f>SUM(E98:E98)+SUM(I98:I98)</f>
        <v>1052073.8</v>
      </c>
      <c r="E98" s="147">
        <f>SUM(F98:G98)</f>
        <v>34869.3933</v>
      </c>
      <c r="F98" s="148">
        <v>2346.1625</v>
      </c>
      <c r="G98" s="147">
        <v>32523.2308</v>
      </c>
      <c r="H98" s="149" t="s">
        <v>109</v>
      </c>
      <c r="I98" s="147">
        <v>1017204.4067</v>
      </c>
      <c r="J98" s="148">
        <f>SUM(K98:L98)</f>
        <v>44811.3</v>
      </c>
      <c r="K98" s="147">
        <v>40915.4</v>
      </c>
      <c r="L98" s="150">
        <v>3895.9</v>
      </c>
      <c r="M98" s="150">
        <f>SUM(N98:Q98)+SUM(U98:U98)</f>
        <v>2376281.9999999995</v>
      </c>
      <c r="N98" s="120" t="s">
        <v>34</v>
      </c>
      <c r="O98" s="121" t="s">
        <v>34</v>
      </c>
      <c r="P98" s="120" t="s">
        <v>34</v>
      </c>
      <c r="Q98" s="147">
        <f>SUM(R98:T98)</f>
        <v>2375580.5999999996</v>
      </c>
      <c r="R98" s="148">
        <v>2010932.4</v>
      </c>
      <c r="S98" s="147">
        <v>359234.8414</v>
      </c>
      <c r="T98" s="148">
        <v>5413.3586</v>
      </c>
      <c r="U98" s="147">
        <v>701.4</v>
      </c>
      <c r="V98" s="151" t="s">
        <v>30</v>
      </c>
    </row>
    <row r="99" s="2" customFormat="1" ht="15" customHeight="1">
      <c r="A99" s="2" t="s">
        <v>110</v>
      </c>
    </row>
    <row r="100" s="2" customFormat="1" ht="15" customHeight="1">
      <c r="A100" s="2" t="s">
        <v>111</v>
      </c>
    </row>
  </sheetData>
  <mergeCells count="1">
    <mergeCell ref="A2:V2"/>
  </mergeCells>
  <printOptions/>
  <pageMargins left="0.75" right="0.75" top="1" bottom="1" header="0.512" footer="0.5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V100"/>
  <sheetViews>
    <sheetView workbookViewId="0" topLeftCell="A1">
      <selection activeCell="A2" sqref="A2:V2"/>
    </sheetView>
  </sheetViews>
  <sheetFormatPr defaultColWidth="9.00390625" defaultRowHeight="13.5"/>
  <cols>
    <col min="1" max="1" width="7.125" style="0" customWidth="1"/>
    <col min="2" max="2" width="47.125" style="0" bestFit="1" customWidth="1"/>
    <col min="3" max="3" width="11.875" style="0" customWidth="1"/>
    <col min="4" max="4" width="12.50390625" style="0" customWidth="1"/>
    <col min="5" max="5" width="11.50390625" style="0" customWidth="1"/>
    <col min="6" max="6" width="12.25390625" style="0" customWidth="1"/>
    <col min="7" max="7" width="13.25390625" style="0" customWidth="1"/>
    <col min="8" max="8" width="12.125" style="0" customWidth="1"/>
    <col min="9" max="9" width="11.50390625" style="0" customWidth="1"/>
    <col min="10" max="10" width="12.25390625" style="0" customWidth="1"/>
    <col min="11" max="11" width="11.50390625" style="0" customWidth="1"/>
    <col min="12" max="12" width="12.75390625" style="0" customWidth="1"/>
    <col min="13" max="14" width="12.25390625" style="0" customWidth="1"/>
    <col min="15" max="15" width="11.50390625" style="0" customWidth="1"/>
    <col min="16" max="16" width="14.875" style="0" customWidth="1"/>
    <col min="17" max="17" width="13.125" style="0" customWidth="1"/>
    <col min="18" max="18" width="11.75390625" style="0" customWidth="1"/>
    <col min="19" max="19" width="13.75390625" style="0" customWidth="1"/>
    <col min="20" max="20" width="13.625" style="0" customWidth="1"/>
    <col min="21" max="21" width="13.00390625" style="0" customWidth="1"/>
    <col min="22" max="22" width="13.25390625" style="0" customWidth="1"/>
  </cols>
  <sheetData>
    <row r="1" s="2" customFormat="1" ht="12" customHeight="1">
      <c r="A1" s="1" t="s">
        <v>0</v>
      </c>
    </row>
    <row r="2" spans="1:22" s="2" customFormat="1" ht="25.5">
      <c r="A2" s="257" t="s">
        <v>1</v>
      </c>
      <c r="B2" s="257"/>
      <c r="C2" s="257"/>
      <c r="D2" s="257"/>
      <c r="E2" s="257"/>
      <c r="F2" s="257"/>
      <c r="G2" s="257"/>
      <c r="H2" s="257"/>
      <c r="I2" s="257"/>
      <c r="J2" s="257"/>
      <c r="K2" s="257"/>
      <c r="L2" s="257"/>
      <c r="M2" s="257"/>
      <c r="N2" s="257"/>
      <c r="O2" s="257"/>
      <c r="P2" s="257"/>
      <c r="Q2" s="257"/>
      <c r="R2" s="257"/>
      <c r="S2" s="257"/>
      <c r="T2" s="257"/>
      <c r="U2" s="257"/>
      <c r="V2" s="257"/>
    </row>
    <row r="3" s="2" customFormat="1" ht="15" customHeight="1"/>
    <row r="4" spans="1:21" s="2" customFormat="1" ht="15" customHeight="1" thickBot="1">
      <c r="A4" s="2" t="s">
        <v>2</v>
      </c>
      <c r="U4" s="2" t="s">
        <v>3</v>
      </c>
    </row>
    <row r="5" spans="1:22" s="13" customFormat="1" ht="15" customHeight="1">
      <c r="A5" s="3" t="s">
        <v>4</v>
      </c>
      <c r="B5" s="4" t="s">
        <v>0</v>
      </c>
      <c r="C5" s="5" t="s">
        <v>5</v>
      </c>
      <c r="D5" s="6" t="s">
        <v>6</v>
      </c>
      <c r="E5" s="7" t="s">
        <v>7</v>
      </c>
      <c r="F5" s="6" t="s">
        <v>8</v>
      </c>
      <c r="G5" s="8" t="s">
        <v>9</v>
      </c>
      <c r="H5" s="6" t="s">
        <v>10</v>
      </c>
      <c r="I5" s="6" t="s">
        <v>10</v>
      </c>
      <c r="J5" s="6" t="s">
        <v>10</v>
      </c>
      <c r="K5" s="6" t="s">
        <v>10</v>
      </c>
      <c r="L5" s="6" t="s">
        <v>10</v>
      </c>
      <c r="M5" s="9"/>
      <c r="N5" s="6" t="s">
        <v>10</v>
      </c>
      <c r="O5" s="6" t="s">
        <v>10</v>
      </c>
      <c r="P5" s="10" t="s">
        <v>10</v>
      </c>
      <c r="Q5" s="11" t="s">
        <v>11</v>
      </c>
      <c r="R5" s="6"/>
      <c r="S5" s="6" t="s">
        <v>10</v>
      </c>
      <c r="T5" s="6" t="s">
        <v>10</v>
      </c>
      <c r="U5" s="10" t="s">
        <v>10</v>
      </c>
      <c r="V5" s="12" t="s">
        <v>12</v>
      </c>
    </row>
    <row r="6" spans="1:22" s="13" customFormat="1" ht="15" customHeight="1">
      <c r="A6" s="14" t="s">
        <v>4</v>
      </c>
      <c r="B6" s="1" t="s">
        <v>0</v>
      </c>
      <c r="C6" s="15" t="s">
        <v>10</v>
      </c>
      <c r="D6" s="16" t="s">
        <v>13</v>
      </c>
      <c r="E6" s="17" t="s">
        <v>14</v>
      </c>
      <c r="F6" s="16" t="s">
        <v>15</v>
      </c>
      <c r="G6" s="18" t="s">
        <v>10</v>
      </c>
      <c r="H6" s="19" t="s">
        <v>16</v>
      </c>
      <c r="I6" s="20" t="s">
        <v>10</v>
      </c>
      <c r="J6" s="20" t="s">
        <v>10</v>
      </c>
      <c r="K6" s="20" t="s">
        <v>10</v>
      </c>
      <c r="L6" s="20" t="s">
        <v>10</v>
      </c>
      <c r="M6" s="19" t="s">
        <v>17</v>
      </c>
      <c r="N6" s="20" t="s">
        <v>10</v>
      </c>
      <c r="O6" s="20" t="s">
        <v>10</v>
      </c>
      <c r="P6" s="21" t="s">
        <v>18</v>
      </c>
      <c r="Q6" s="18"/>
      <c r="R6" s="21" t="s">
        <v>17</v>
      </c>
      <c r="S6" s="21" t="s">
        <v>18</v>
      </c>
      <c r="T6" s="19" t="s">
        <v>19</v>
      </c>
      <c r="U6" s="22" t="s">
        <v>10</v>
      </c>
      <c r="V6" s="23" t="s">
        <v>20</v>
      </c>
    </row>
    <row r="7" spans="1:22" s="13" customFormat="1" ht="15" customHeight="1">
      <c r="A7" s="14" t="s">
        <v>4</v>
      </c>
      <c r="B7" s="1" t="s">
        <v>0</v>
      </c>
      <c r="C7" s="15" t="s">
        <v>10</v>
      </c>
      <c r="D7" s="16" t="s">
        <v>10</v>
      </c>
      <c r="E7" s="17" t="s">
        <v>10</v>
      </c>
      <c r="F7" s="16" t="s">
        <v>10</v>
      </c>
      <c r="G7" s="18" t="s">
        <v>10</v>
      </c>
      <c r="H7" s="18" t="s">
        <v>10</v>
      </c>
      <c r="I7" s="19" t="s">
        <v>21</v>
      </c>
      <c r="J7" s="20" t="s">
        <v>10</v>
      </c>
      <c r="K7" s="22" t="s">
        <v>10</v>
      </c>
      <c r="L7" s="19" t="s">
        <v>22</v>
      </c>
      <c r="M7" s="18" t="s">
        <v>10</v>
      </c>
      <c r="N7" s="21" t="s">
        <v>23</v>
      </c>
      <c r="O7" s="21" t="s">
        <v>22</v>
      </c>
      <c r="P7" s="17" t="s">
        <v>24</v>
      </c>
      <c r="Q7" s="18" t="s">
        <v>10</v>
      </c>
      <c r="R7" s="17" t="s">
        <v>10</v>
      </c>
      <c r="S7" s="17" t="s">
        <v>24</v>
      </c>
      <c r="T7" s="18" t="s">
        <v>10</v>
      </c>
      <c r="U7" s="21" t="s">
        <v>25</v>
      </c>
      <c r="V7" s="23" t="s">
        <v>26</v>
      </c>
    </row>
    <row r="8" spans="1:22" s="13" customFormat="1" ht="15" customHeight="1">
      <c r="A8" s="14" t="s">
        <v>4</v>
      </c>
      <c r="B8" s="1" t="s">
        <v>0</v>
      </c>
      <c r="C8" s="15" t="s">
        <v>10</v>
      </c>
      <c r="D8" s="16" t="s">
        <v>10</v>
      </c>
      <c r="E8" s="17" t="s">
        <v>10</v>
      </c>
      <c r="F8" s="16" t="s">
        <v>10</v>
      </c>
      <c r="G8" s="18" t="s">
        <v>10</v>
      </c>
      <c r="H8" s="18" t="s">
        <v>10</v>
      </c>
      <c r="I8" s="18" t="s">
        <v>10</v>
      </c>
      <c r="J8" s="21" t="s">
        <v>27</v>
      </c>
      <c r="K8" s="21" t="s">
        <v>28</v>
      </c>
      <c r="L8" s="18" t="s">
        <v>10</v>
      </c>
      <c r="M8" s="18" t="s">
        <v>10</v>
      </c>
      <c r="N8" s="17" t="s">
        <v>10</v>
      </c>
      <c r="O8" s="17" t="s">
        <v>10</v>
      </c>
      <c r="P8" s="17"/>
      <c r="Q8" s="18" t="s">
        <v>10</v>
      </c>
      <c r="R8" s="17" t="s">
        <v>10</v>
      </c>
      <c r="S8" s="17"/>
      <c r="T8" s="18" t="s">
        <v>10</v>
      </c>
      <c r="U8" s="17" t="s">
        <v>10</v>
      </c>
      <c r="V8" s="23" t="s">
        <v>10</v>
      </c>
    </row>
    <row r="9" spans="1:22" s="13" customFormat="1" ht="15" customHeight="1">
      <c r="A9" s="14" t="s">
        <v>4</v>
      </c>
      <c r="B9" s="1" t="s">
        <v>0</v>
      </c>
      <c r="C9" s="24" t="s">
        <v>10</v>
      </c>
      <c r="D9" s="16" t="s">
        <v>10</v>
      </c>
      <c r="E9" s="25" t="s">
        <v>10</v>
      </c>
      <c r="F9" s="16" t="s">
        <v>10</v>
      </c>
      <c r="G9" s="18" t="s">
        <v>10</v>
      </c>
      <c r="H9" s="26" t="s">
        <v>10</v>
      </c>
      <c r="I9" s="26" t="s">
        <v>10</v>
      </c>
      <c r="J9" s="25" t="s">
        <v>10</v>
      </c>
      <c r="K9" s="25" t="s">
        <v>10</v>
      </c>
      <c r="L9" s="26" t="s">
        <v>10</v>
      </c>
      <c r="M9" s="26" t="s">
        <v>10</v>
      </c>
      <c r="N9" s="25" t="s">
        <v>10</v>
      </c>
      <c r="O9" s="25" t="s">
        <v>10</v>
      </c>
      <c r="P9" s="25" t="s">
        <v>10</v>
      </c>
      <c r="Q9" s="26" t="s">
        <v>10</v>
      </c>
      <c r="R9" s="25" t="s">
        <v>10</v>
      </c>
      <c r="S9" s="25" t="s">
        <v>10</v>
      </c>
      <c r="T9" s="26" t="s">
        <v>10</v>
      </c>
      <c r="U9" s="25" t="s">
        <v>10</v>
      </c>
      <c r="V9" s="27" t="s">
        <v>10</v>
      </c>
    </row>
    <row r="10" spans="1:22" s="2" customFormat="1" ht="15" customHeight="1" thickBot="1">
      <c r="A10" s="28" t="s">
        <v>4</v>
      </c>
      <c r="B10" s="29" t="s">
        <v>0</v>
      </c>
      <c r="C10" s="30">
        <v>-1</v>
      </c>
      <c r="D10" s="31">
        <v>-2</v>
      </c>
      <c r="E10" s="31">
        <v>-3</v>
      </c>
      <c r="F10" s="31">
        <v>-4</v>
      </c>
      <c r="G10" s="31">
        <v>-5</v>
      </c>
      <c r="H10" s="31">
        <v>-6</v>
      </c>
      <c r="I10" s="31">
        <v>-7</v>
      </c>
      <c r="J10" s="31">
        <v>-8</v>
      </c>
      <c r="K10" s="31">
        <v>-9</v>
      </c>
      <c r="L10" s="32">
        <v>-10</v>
      </c>
      <c r="M10" s="31">
        <v>-11</v>
      </c>
      <c r="N10" s="31">
        <v>-12</v>
      </c>
      <c r="O10" s="31">
        <v>-13</v>
      </c>
      <c r="P10" s="31">
        <v>-14</v>
      </c>
      <c r="Q10" s="31">
        <v>-15</v>
      </c>
      <c r="R10" s="31">
        <v>-16</v>
      </c>
      <c r="S10" s="31">
        <v>-17</v>
      </c>
      <c r="T10" s="31">
        <v>-18</v>
      </c>
      <c r="U10" s="31">
        <v>-19</v>
      </c>
      <c r="V10" s="33">
        <v>-20</v>
      </c>
    </row>
    <row r="11" spans="1:22" s="2" customFormat="1" ht="15" customHeight="1">
      <c r="A11" s="34">
        <v>-1</v>
      </c>
      <c r="B11" s="35" t="s">
        <v>29</v>
      </c>
      <c r="C11" s="36" t="s">
        <v>30</v>
      </c>
      <c r="D11" s="37" t="s">
        <v>30</v>
      </c>
      <c r="E11" s="36" t="s">
        <v>30</v>
      </c>
      <c r="F11" s="37" t="s">
        <v>30</v>
      </c>
      <c r="G11" s="36" t="s">
        <v>30</v>
      </c>
      <c r="H11" s="37" t="s">
        <v>30</v>
      </c>
      <c r="I11" s="36" t="s">
        <v>30</v>
      </c>
      <c r="J11" s="37" t="s">
        <v>30</v>
      </c>
      <c r="K11" s="36" t="s">
        <v>30</v>
      </c>
      <c r="L11" s="38" t="s">
        <v>30</v>
      </c>
      <c r="M11" s="39" t="s">
        <v>30</v>
      </c>
      <c r="N11" s="37" t="s">
        <v>30</v>
      </c>
      <c r="O11" s="40" t="s">
        <v>30</v>
      </c>
      <c r="P11" s="41" t="s">
        <v>30</v>
      </c>
      <c r="Q11" s="40" t="s">
        <v>30</v>
      </c>
      <c r="R11" s="41" t="s">
        <v>30</v>
      </c>
      <c r="S11" s="40" t="s">
        <v>30</v>
      </c>
      <c r="T11" s="41" t="s">
        <v>30</v>
      </c>
      <c r="U11" s="42" t="s">
        <v>31</v>
      </c>
      <c r="V11" s="43">
        <f>SUM(C58:C58)+SUM(M58:M58)</f>
        <v>3182133.5999999996</v>
      </c>
    </row>
    <row r="12" spans="1:22" s="2" customFormat="1" ht="15" customHeight="1">
      <c r="A12" s="44">
        <v>-2</v>
      </c>
      <c r="B12" s="45" t="s">
        <v>32</v>
      </c>
      <c r="C12" s="46">
        <f>C13+C17</f>
        <v>771949.9</v>
      </c>
      <c r="D12" s="47">
        <f>D17</f>
        <v>43159.519</v>
      </c>
      <c r="E12" s="46">
        <f>E13+E17</f>
        <v>93486</v>
      </c>
      <c r="F12" s="47">
        <f>SUM(G12:G12)+SUM(Q12:Q12)+SUM(V12:V12)+SUM(V59:V59)</f>
        <v>828065.965</v>
      </c>
      <c r="G12" s="46">
        <f>SUM(H12:H12)+SUM(M12:M12)+SUM(P12:P12)</f>
        <v>413498.20000000007</v>
      </c>
      <c r="H12" s="47">
        <v>394874.9</v>
      </c>
      <c r="I12" s="46">
        <f>SUM(J12:K12)</f>
        <v>1386.6874</v>
      </c>
      <c r="J12" s="47">
        <f>J17</f>
        <v>872.6343</v>
      </c>
      <c r="K12" s="47">
        <f>K17</f>
        <v>514.0531</v>
      </c>
      <c r="L12" s="47">
        <f>L13+L17</f>
        <v>393488.1114</v>
      </c>
      <c r="M12" s="48">
        <f>SUM(N12:O12)</f>
        <v>13786.9</v>
      </c>
      <c r="N12" s="49">
        <f>N13+N17</f>
        <v>682.923</v>
      </c>
      <c r="O12" s="49">
        <f>O13+O17</f>
        <v>13103.976999999999</v>
      </c>
      <c r="P12" s="49">
        <v>4836.4</v>
      </c>
      <c r="Q12" s="49">
        <f>SUM(R12:T12)</f>
        <v>284709.00669999997</v>
      </c>
      <c r="R12" s="49">
        <f>R13+R17</f>
        <v>38690.528399999996</v>
      </c>
      <c r="S12" s="49">
        <f>S17</f>
        <v>2982.7783</v>
      </c>
      <c r="T12" s="49">
        <f>T13+T17</f>
        <v>243035.69999999998</v>
      </c>
      <c r="U12" s="50" t="str">
        <f>U17</f>
        <v>(9,216.0)</v>
      </c>
      <c r="V12" s="51">
        <f aca="true" t="shared" si="0" ref="V12:V29">SUM(C59:C59)+SUM(M59:M59)</f>
        <v>82856.1531</v>
      </c>
    </row>
    <row r="13" spans="1:22" s="2" customFormat="1" ht="15" customHeight="1">
      <c r="A13" s="44">
        <v>-3</v>
      </c>
      <c r="B13" s="45" t="s">
        <v>33</v>
      </c>
      <c r="C13" s="47">
        <f>SUM(C14:C16)</f>
        <v>6015.275600000001</v>
      </c>
      <c r="D13" s="52" t="s">
        <v>34</v>
      </c>
      <c r="E13" s="46">
        <f>SUM(E14:E16)</f>
        <v>69.6454</v>
      </c>
      <c r="F13" s="47">
        <f aca="true" t="shared" si="1" ref="F13:F22">SUM(G13:G13)+SUM(Q13:Q13)+SUM(V13:V13)+SUM(V60:V60)</f>
        <v>6084.921</v>
      </c>
      <c r="G13" s="46">
        <f aca="true" t="shared" si="2" ref="G13:G29">SUM(H13:H13)+SUM(M13:M13)+SUM(P13:P13)</f>
        <v>3932.6303999999996</v>
      </c>
      <c r="H13" s="47">
        <f aca="true" t="shared" si="3" ref="H13:H29">SUM(I13:I13)+SUM(L13:L13)</f>
        <v>3556.5694</v>
      </c>
      <c r="I13" s="52" t="s">
        <v>34</v>
      </c>
      <c r="J13" s="52" t="s">
        <v>34</v>
      </c>
      <c r="K13" s="52" t="s">
        <v>34</v>
      </c>
      <c r="L13" s="47">
        <f>SUM(L14:L16)</f>
        <v>3556.5694</v>
      </c>
      <c r="M13" s="53">
        <f aca="true" t="shared" si="4" ref="M13:M28">SUM(N13:O13)</f>
        <v>341.754</v>
      </c>
      <c r="N13" s="47">
        <f>SUM(N14:N16)</f>
        <v>2.132</v>
      </c>
      <c r="O13" s="47">
        <f>SUM(O14:O16)</f>
        <v>339.622</v>
      </c>
      <c r="P13" s="47">
        <f>SUM(P14:P16)</f>
        <v>34.307</v>
      </c>
      <c r="Q13" s="47">
        <f aca="true" t="shared" si="5" ref="Q13:Q22">SUM(R13:T13)</f>
        <v>2152.2906000000003</v>
      </c>
      <c r="R13" s="47">
        <f>SUM(R14:R16)</f>
        <v>1607.2846</v>
      </c>
      <c r="S13" s="52" t="s">
        <v>34</v>
      </c>
      <c r="T13" s="47">
        <f>SUM(T14:T16)</f>
        <v>545.0060000000001</v>
      </c>
      <c r="U13" s="47"/>
      <c r="V13" s="54" t="s">
        <v>34</v>
      </c>
    </row>
    <row r="14" spans="1:22" s="2" customFormat="1" ht="15" customHeight="1">
      <c r="A14" s="44">
        <v>-4</v>
      </c>
      <c r="B14" s="45" t="s">
        <v>35</v>
      </c>
      <c r="C14" s="46">
        <v>3589.3</v>
      </c>
      <c r="D14" s="52" t="s">
        <v>34</v>
      </c>
      <c r="E14" s="46">
        <v>69.6454</v>
      </c>
      <c r="F14" s="47">
        <f t="shared" si="1"/>
        <v>3658.9454</v>
      </c>
      <c r="G14" s="46">
        <f t="shared" si="2"/>
        <v>3470.9744</v>
      </c>
      <c r="H14" s="47">
        <f t="shared" si="3"/>
        <v>3151.5114</v>
      </c>
      <c r="I14" s="52" t="s">
        <v>34</v>
      </c>
      <c r="J14" s="52" t="s">
        <v>34</v>
      </c>
      <c r="K14" s="52" t="s">
        <v>34</v>
      </c>
      <c r="L14" s="47">
        <v>3151.5114</v>
      </c>
      <c r="M14" s="53">
        <f t="shared" si="4"/>
        <v>292.043</v>
      </c>
      <c r="N14" s="52" t="s">
        <v>34</v>
      </c>
      <c r="O14" s="47">
        <v>292.043</v>
      </c>
      <c r="P14" s="47">
        <v>27.42</v>
      </c>
      <c r="Q14" s="47">
        <f t="shared" si="5"/>
        <v>187.971</v>
      </c>
      <c r="R14" s="52" t="s">
        <v>34</v>
      </c>
      <c r="S14" s="52" t="s">
        <v>34</v>
      </c>
      <c r="T14" s="47">
        <v>187.971</v>
      </c>
      <c r="U14" s="46"/>
      <c r="V14" s="54" t="s">
        <v>34</v>
      </c>
    </row>
    <row r="15" spans="1:22" s="2" customFormat="1" ht="15" customHeight="1">
      <c r="A15" s="44">
        <v>-5</v>
      </c>
      <c r="B15" s="45" t="s">
        <v>36</v>
      </c>
      <c r="C15" s="46">
        <v>2425.9756</v>
      </c>
      <c r="D15" s="52" t="s">
        <v>34</v>
      </c>
      <c r="E15" s="52" t="s">
        <v>34</v>
      </c>
      <c r="F15" s="47">
        <f t="shared" si="1"/>
        <v>2425.9756</v>
      </c>
      <c r="G15" s="46">
        <f t="shared" si="2"/>
        <v>461.656</v>
      </c>
      <c r="H15" s="47">
        <f t="shared" si="3"/>
        <v>405.058</v>
      </c>
      <c r="I15" s="52" t="s">
        <v>34</v>
      </c>
      <c r="J15" s="52" t="s">
        <v>34</v>
      </c>
      <c r="K15" s="52" t="s">
        <v>34</v>
      </c>
      <c r="L15" s="47">
        <v>405.058</v>
      </c>
      <c r="M15" s="53">
        <f t="shared" si="4"/>
        <v>49.711</v>
      </c>
      <c r="N15" s="47">
        <v>2.132</v>
      </c>
      <c r="O15" s="47">
        <v>47.579</v>
      </c>
      <c r="P15" s="47">
        <v>6.887</v>
      </c>
      <c r="Q15" s="47">
        <f t="shared" si="5"/>
        <v>1964.3196</v>
      </c>
      <c r="R15" s="55">
        <v>1607.2846</v>
      </c>
      <c r="S15" s="52" t="s">
        <v>34</v>
      </c>
      <c r="T15" s="47">
        <v>357.035</v>
      </c>
      <c r="U15" s="46"/>
      <c r="V15" s="54" t="s">
        <v>34</v>
      </c>
    </row>
    <row r="16" spans="1:22" s="2" customFormat="1" ht="15" customHeight="1">
      <c r="A16" s="44">
        <v>-6</v>
      </c>
      <c r="B16" s="45" t="s">
        <v>37</v>
      </c>
      <c r="C16" s="56" t="s">
        <v>34</v>
      </c>
      <c r="D16" s="52" t="s">
        <v>34</v>
      </c>
      <c r="E16" s="52" t="s">
        <v>34</v>
      </c>
      <c r="F16" s="52" t="s">
        <v>34</v>
      </c>
      <c r="G16" s="52" t="s">
        <v>34</v>
      </c>
      <c r="H16" s="52" t="s">
        <v>34</v>
      </c>
      <c r="I16" s="52" t="s">
        <v>34</v>
      </c>
      <c r="J16" s="52" t="s">
        <v>34</v>
      </c>
      <c r="K16" s="52" t="s">
        <v>34</v>
      </c>
      <c r="L16" s="52" t="s">
        <v>34</v>
      </c>
      <c r="M16" s="52" t="s">
        <v>34</v>
      </c>
      <c r="N16" s="52" t="s">
        <v>34</v>
      </c>
      <c r="O16" s="52" t="s">
        <v>34</v>
      </c>
      <c r="P16" s="52" t="s">
        <v>34</v>
      </c>
      <c r="Q16" s="52" t="s">
        <v>34</v>
      </c>
      <c r="R16" s="52" t="s">
        <v>34</v>
      </c>
      <c r="S16" s="52" t="s">
        <v>34</v>
      </c>
      <c r="T16" s="52" t="s">
        <v>34</v>
      </c>
      <c r="U16" s="52"/>
      <c r="V16" s="54" t="s">
        <v>34</v>
      </c>
    </row>
    <row r="17" spans="1:22" s="2" customFormat="1" ht="15" customHeight="1">
      <c r="A17" s="44">
        <v>-7</v>
      </c>
      <c r="B17" s="45" t="s">
        <v>38</v>
      </c>
      <c r="C17" s="46">
        <f>C18+C21+C22</f>
        <v>765934.6244</v>
      </c>
      <c r="D17" s="47">
        <f>D18</f>
        <v>43159.519</v>
      </c>
      <c r="E17" s="46">
        <f>E18</f>
        <v>93416.3546</v>
      </c>
      <c r="F17" s="47">
        <f t="shared" si="1"/>
        <v>821980.8627999999</v>
      </c>
      <c r="G17" s="46">
        <f t="shared" si="2"/>
        <v>409565.3884</v>
      </c>
      <c r="H17" s="47">
        <f t="shared" si="3"/>
        <v>391318.2294</v>
      </c>
      <c r="I17" s="46">
        <f>SUM(J17:K17)</f>
        <v>1386.6874</v>
      </c>
      <c r="J17" s="47">
        <f>J18</f>
        <v>872.6343</v>
      </c>
      <c r="K17" s="47">
        <f>K18</f>
        <v>514.0531</v>
      </c>
      <c r="L17" s="47">
        <f>L18+L21+L22</f>
        <v>389931.542</v>
      </c>
      <c r="M17" s="53">
        <f t="shared" si="4"/>
        <v>13445.145999999999</v>
      </c>
      <c r="N17" s="47">
        <f>N18+N21+N22</f>
        <v>680.791</v>
      </c>
      <c r="O17" s="47">
        <f>O18+O21+O22</f>
        <v>12764.355</v>
      </c>
      <c r="P17" s="47">
        <f>P18+P21+P22</f>
        <v>4802.013000000001</v>
      </c>
      <c r="Q17" s="47">
        <f t="shared" si="5"/>
        <v>282556.71609999996</v>
      </c>
      <c r="R17" s="55">
        <f>SUM(R18:R18)+SUM(R21:R22)</f>
        <v>37083.2438</v>
      </c>
      <c r="S17" s="55">
        <f>SUM(S18:S18)+SUM(S21:S22)</f>
        <v>2982.7783</v>
      </c>
      <c r="T17" s="47">
        <f>SUM(T18:T18)+SUM(T21:T22)</f>
        <v>242490.694</v>
      </c>
      <c r="U17" s="57" t="str">
        <f>U18</f>
        <v>(9,216.0)</v>
      </c>
      <c r="V17" s="58">
        <f t="shared" si="0"/>
        <v>82856.1531</v>
      </c>
    </row>
    <row r="18" spans="1:22" s="2" customFormat="1" ht="15" customHeight="1">
      <c r="A18" s="44">
        <v>-8</v>
      </c>
      <c r="B18" s="45" t="s">
        <v>35</v>
      </c>
      <c r="C18" s="46">
        <v>708525</v>
      </c>
      <c r="D18" s="47">
        <v>43159.519</v>
      </c>
      <c r="E18" s="46">
        <v>93416.3546</v>
      </c>
      <c r="F18" s="47">
        <f t="shared" si="1"/>
        <v>765367.2317</v>
      </c>
      <c r="G18" s="46">
        <f t="shared" si="2"/>
        <v>409013.74439999997</v>
      </c>
      <c r="H18" s="47">
        <f t="shared" si="3"/>
        <v>390795.8874</v>
      </c>
      <c r="I18" s="46">
        <f>SUM(J18:K18)</f>
        <v>1386.6874</v>
      </c>
      <c r="J18" s="47">
        <v>872.6343</v>
      </c>
      <c r="K18" s="47">
        <v>514.0531</v>
      </c>
      <c r="L18" s="47">
        <v>389409.2</v>
      </c>
      <c r="M18" s="53">
        <f t="shared" si="4"/>
        <v>13426.556999999999</v>
      </c>
      <c r="N18" s="47">
        <v>668.355</v>
      </c>
      <c r="O18" s="47">
        <v>12758.202</v>
      </c>
      <c r="P18" s="47">
        <v>4791.3</v>
      </c>
      <c r="Q18" s="47">
        <f t="shared" si="5"/>
        <v>226494.729</v>
      </c>
      <c r="R18" s="52" t="s">
        <v>34</v>
      </c>
      <c r="S18" s="52" t="s">
        <v>34</v>
      </c>
      <c r="T18" s="47">
        <v>226494.729</v>
      </c>
      <c r="U18" s="59" t="s">
        <v>39</v>
      </c>
      <c r="V18" s="58">
        <f t="shared" si="0"/>
        <v>82856.1531</v>
      </c>
    </row>
    <row r="19" spans="1:22" s="2" customFormat="1" ht="15" customHeight="1">
      <c r="A19" s="44">
        <v>-9</v>
      </c>
      <c r="B19" s="45" t="s">
        <v>40</v>
      </c>
      <c r="C19" s="46"/>
      <c r="D19" s="60" t="s">
        <v>41</v>
      </c>
      <c r="E19" s="46"/>
      <c r="F19" s="47"/>
      <c r="G19" s="46"/>
      <c r="H19" s="47"/>
      <c r="I19" s="46"/>
      <c r="J19" s="47"/>
      <c r="K19" s="47"/>
      <c r="L19" s="47"/>
      <c r="M19" s="53"/>
      <c r="N19" s="47"/>
      <c r="O19" s="47"/>
      <c r="P19" s="47"/>
      <c r="Q19" s="47"/>
      <c r="R19" s="55"/>
      <c r="S19" s="46"/>
      <c r="T19" s="47"/>
      <c r="U19" s="46"/>
      <c r="V19" s="58"/>
    </row>
    <row r="20" spans="1:22" s="2" customFormat="1" ht="15" customHeight="1">
      <c r="A20" s="44">
        <v>-10</v>
      </c>
      <c r="B20" s="45" t="s">
        <v>42</v>
      </c>
      <c r="C20" s="46"/>
      <c r="D20" s="59" t="s">
        <v>43</v>
      </c>
      <c r="E20" s="46"/>
      <c r="F20" s="47"/>
      <c r="G20" s="46"/>
      <c r="H20" s="47"/>
      <c r="I20" s="46"/>
      <c r="J20" s="47"/>
      <c r="K20" s="47"/>
      <c r="L20" s="47"/>
      <c r="M20" s="53"/>
      <c r="N20" s="47"/>
      <c r="O20" s="47"/>
      <c r="P20" s="47"/>
      <c r="Q20" s="47"/>
      <c r="R20" s="55"/>
      <c r="S20" s="46"/>
      <c r="T20" s="47"/>
      <c r="U20" s="46"/>
      <c r="V20" s="58"/>
    </row>
    <row r="21" spans="1:22" s="2" customFormat="1" ht="15" customHeight="1">
      <c r="A21" s="44">
        <v>-11</v>
      </c>
      <c r="B21" s="45" t="s">
        <v>36</v>
      </c>
      <c r="C21" s="46">
        <v>44048.9244</v>
      </c>
      <c r="D21" s="52" t="s">
        <v>34</v>
      </c>
      <c r="E21" s="52" t="s">
        <v>34</v>
      </c>
      <c r="F21" s="47">
        <f t="shared" si="1"/>
        <v>43472.0528</v>
      </c>
      <c r="G21" s="46">
        <f t="shared" si="2"/>
        <v>548.944</v>
      </c>
      <c r="H21" s="47">
        <f t="shared" si="3"/>
        <v>520.942</v>
      </c>
      <c r="I21" s="46" t="s">
        <v>34</v>
      </c>
      <c r="J21" s="47" t="s">
        <v>34</v>
      </c>
      <c r="K21" s="47" t="s">
        <v>34</v>
      </c>
      <c r="L21" s="47">
        <v>520.942</v>
      </c>
      <c r="M21" s="53">
        <f t="shared" si="4"/>
        <v>17.889</v>
      </c>
      <c r="N21" s="47">
        <v>11.736</v>
      </c>
      <c r="O21" s="47">
        <v>6.153</v>
      </c>
      <c r="P21" s="47">
        <v>10.113</v>
      </c>
      <c r="Q21" s="46">
        <f t="shared" si="5"/>
        <v>42923.108799999995</v>
      </c>
      <c r="R21" s="47">
        <v>37083.2438</v>
      </c>
      <c r="S21" s="46" t="s">
        <v>34</v>
      </c>
      <c r="T21" s="47">
        <v>5839.865</v>
      </c>
      <c r="U21" s="46"/>
      <c r="V21" s="54" t="s">
        <v>34</v>
      </c>
    </row>
    <row r="22" spans="1:22" s="2" customFormat="1" ht="15" customHeight="1">
      <c r="A22" s="44">
        <v>-12</v>
      </c>
      <c r="B22" s="45" t="s">
        <v>37</v>
      </c>
      <c r="C22" s="46">
        <v>13360.7</v>
      </c>
      <c r="D22" s="47" t="s">
        <v>34</v>
      </c>
      <c r="E22" s="47" t="s">
        <v>34</v>
      </c>
      <c r="F22" s="47">
        <f t="shared" si="1"/>
        <v>13141.578300000001</v>
      </c>
      <c r="G22" s="46">
        <f t="shared" si="2"/>
        <v>2.6999999999999997</v>
      </c>
      <c r="H22" s="47">
        <f t="shared" si="3"/>
        <v>1.4</v>
      </c>
      <c r="I22" s="46" t="s">
        <v>34</v>
      </c>
      <c r="J22" s="47" t="s">
        <v>34</v>
      </c>
      <c r="K22" s="47" t="s">
        <v>34</v>
      </c>
      <c r="L22" s="47">
        <v>1.4</v>
      </c>
      <c r="M22" s="61">
        <f t="shared" si="4"/>
        <v>0.7</v>
      </c>
      <c r="N22" s="47">
        <v>0.7</v>
      </c>
      <c r="O22" s="47">
        <v>0</v>
      </c>
      <c r="P22" s="47">
        <v>0.6</v>
      </c>
      <c r="Q22" s="62">
        <f t="shared" si="5"/>
        <v>13138.8783</v>
      </c>
      <c r="R22" s="63" t="s">
        <v>34</v>
      </c>
      <c r="S22" s="64">
        <v>2982.7783</v>
      </c>
      <c r="T22" s="63">
        <v>10156.1</v>
      </c>
      <c r="U22" s="63"/>
      <c r="V22" s="65" t="s">
        <v>34</v>
      </c>
    </row>
    <row r="23" spans="1:22" s="2" customFormat="1" ht="15" customHeight="1">
      <c r="A23" s="66">
        <v>-13</v>
      </c>
      <c r="B23" s="67" t="s">
        <v>44</v>
      </c>
      <c r="C23" s="68" t="s">
        <v>30</v>
      </c>
      <c r="D23" s="69" t="s">
        <v>30</v>
      </c>
      <c r="E23" s="68" t="s">
        <v>30</v>
      </c>
      <c r="F23" s="69" t="s">
        <v>30</v>
      </c>
      <c r="G23" s="70">
        <v>62987.1</v>
      </c>
      <c r="H23" s="49">
        <f t="shared" si="3"/>
        <v>59523.1</v>
      </c>
      <c r="I23" s="70">
        <f>SUM(J23:K23)</f>
        <v>316.4531</v>
      </c>
      <c r="J23" s="49">
        <f>SUM(J24:J25)</f>
        <v>206.9008</v>
      </c>
      <c r="K23" s="70">
        <f>SUM(K24:K25)</f>
        <v>109.5523</v>
      </c>
      <c r="L23" s="49">
        <f>SUM(L24:L25)</f>
        <v>59206.6469</v>
      </c>
      <c r="M23" s="53">
        <f t="shared" si="4"/>
        <v>2508</v>
      </c>
      <c r="N23" s="49">
        <f>SUM(N24:N25)</f>
        <v>533.56</v>
      </c>
      <c r="O23" s="49">
        <f>SUM(O24:O25)</f>
        <v>1974.44</v>
      </c>
      <c r="P23" s="49">
        <f>SUM(P24:P25)</f>
        <v>955.9</v>
      </c>
      <c r="Q23" s="56" t="s">
        <v>30</v>
      </c>
      <c r="R23" s="52" t="s">
        <v>30</v>
      </c>
      <c r="S23" s="56" t="s">
        <v>30</v>
      </c>
      <c r="T23" s="52" t="s">
        <v>30</v>
      </c>
      <c r="U23" s="52"/>
      <c r="V23" s="58">
        <f t="shared" si="0"/>
        <v>-316.4531</v>
      </c>
    </row>
    <row r="24" spans="1:22" s="2" customFormat="1" ht="15" customHeight="1">
      <c r="A24" s="44">
        <v>-14</v>
      </c>
      <c r="B24" s="45" t="s">
        <v>45</v>
      </c>
      <c r="C24" s="56" t="s">
        <v>30</v>
      </c>
      <c r="D24" s="52" t="s">
        <v>30</v>
      </c>
      <c r="E24" s="56" t="s">
        <v>30</v>
      </c>
      <c r="F24" s="52" t="s">
        <v>30</v>
      </c>
      <c r="G24" s="46">
        <f t="shared" si="2"/>
        <v>850.0130999999999</v>
      </c>
      <c r="H24" s="47">
        <f t="shared" si="3"/>
        <v>316.4531</v>
      </c>
      <c r="I24" s="46">
        <f>SUM(J24:K24)</f>
        <v>316.4531</v>
      </c>
      <c r="J24" s="47">
        <v>206.9008</v>
      </c>
      <c r="K24" s="47">
        <v>109.5523</v>
      </c>
      <c r="L24" s="47" t="s">
        <v>30</v>
      </c>
      <c r="M24" s="53">
        <f t="shared" si="4"/>
        <v>533.56</v>
      </c>
      <c r="N24" s="47">
        <v>533.56</v>
      </c>
      <c r="O24" s="47" t="s">
        <v>30</v>
      </c>
      <c r="P24" s="47" t="s">
        <v>34</v>
      </c>
      <c r="Q24" s="56" t="s">
        <v>30</v>
      </c>
      <c r="R24" s="52" t="s">
        <v>30</v>
      </c>
      <c r="S24" s="56" t="s">
        <v>30</v>
      </c>
      <c r="T24" s="52" t="s">
        <v>30</v>
      </c>
      <c r="U24" s="52"/>
      <c r="V24" s="58">
        <f t="shared" si="0"/>
        <v>-316.4531</v>
      </c>
    </row>
    <row r="25" spans="1:22" s="2" customFormat="1" ht="15" customHeight="1">
      <c r="A25" s="71">
        <v>-15</v>
      </c>
      <c r="B25" s="72" t="s">
        <v>47</v>
      </c>
      <c r="C25" s="73" t="s">
        <v>30</v>
      </c>
      <c r="D25" s="74" t="s">
        <v>30</v>
      </c>
      <c r="E25" s="73" t="s">
        <v>30</v>
      </c>
      <c r="F25" s="74" t="s">
        <v>30</v>
      </c>
      <c r="G25" s="64">
        <f t="shared" si="2"/>
        <v>62136.9869</v>
      </c>
      <c r="H25" s="63">
        <f t="shared" si="3"/>
        <v>59206.6469</v>
      </c>
      <c r="I25" s="63" t="s">
        <v>30</v>
      </c>
      <c r="J25" s="74" t="s">
        <v>30</v>
      </c>
      <c r="K25" s="74" t="s">
        <v>30</v>
      </c>
      <c r="L25" s="61">
        <v>59206.6469</v>
      </c>
      <c r="M25" s="63">
        <f t="shared" si="4"/>
        <v>1974.44</v>
      </c>
      <c r="N25" s="74" t="s">
        <v>30</v>
      </c>
      <c r="O25" s="63">
        <v>1974.44</v>
      </c>
      <c r="P25" s="63">
        <v>955.9</v>
      </c>
      <c r="Q25" s="56" t="s">
        <v>30</v>
      </c>
      <c r="R25" s="74" t="s">
        <v>30</v>
      </c>
      <c r="S25" s="73" t="s">
        <v>30</v>
      </c>
      <c r="T25" s="74" t="s">
        <v>30</v>
      </c>
      <c r="U25" s="74"/>
      <c r="V25" s="58">
        <f t="shared" si="0"/>
        <v>0</v>
      </c>
    </row>
    <row r="26" spans="1:22" s="2" customFormat="1" ht="15" customHeight="1">
      <c r="A26" s="44">
        <v>-16</v>
      </c>
      <c r="B26" s="45" t="s">
        <v>48</v>
      </c>
      <c r="C26" s="56" t="s">
        <v>30</v>
      </c>
      <c r="D26" s="69" t="s">
        <v>34</v>
      </c>
      <c r="E26" s="56" t="s">
        <v>30</v>
      </c>
      <c r="F26" s="52" t="s">
        <v>30</v>
      </c>
      <c r="G26" s="46">
        <f t="shared" si="2"/>
        <v>2503.7021999999997</v>
      </c>
      <c r="H26" s="47">
        <f t="shared" si="3"/>
        <v>2267.1766</v>
      </c>
      <c r="I26" s="46" t="s">
        <v>34</v>
      </c>
      <c r="J26" s="49" t="s">
        <v>34</v>
      </c>
      <c r="K26" s="49" t="s">
        <v>34</v>
      </c>
      <c r="L26" s="53">
        <f>SUM(L27:L31)</f>
        <v>2267.1766</v>
      </c>
      <c r="M26" s="48">
        <f t="shared" si="4"/>
        <v>236.5256</v>
      </c>
      <c r="N26" s="47">
        <f>SUM(N27:N31)</f>
        <v>236.5256</v>
      </c>
      <c r="O26" s="47">
        <f>SUM(O27:O31)</f>
        <v>0</v>
      </c>
      <c r="P26" s="47" t="s">
        <v>34</v>
      </c>
      <c r="Q26" s="70">
        <f aca="true" t="shared" si="6" ref="Q26:Q33">SUM(R26:T26)</f>
        <v>1693.2768</v>
      </c>
      <c r="R26" s="47">
        <f>SUM(R27:R31)</f>
        <v>2.0607</v>
      </c>
      <c r="S26" s="47">
        <f>SUM(S27:S31)</f>
        <v>0.1665</v>
      </c>
      <c r="T26" s="47">
        <f>SUM(T27:T31)</f>
        <v>1691.0496</v>
      </c>
      <c r="U26" s="56"/>
      <c r="V26" s="51">
        <f t="shared" si="0"/>
        <v>-4196.9789</v>
      </c>
    </row>
    <row r="27" spans="1:22" s="2" customFormat="1" ht="15" customHeight="1">
      <c r="A27" s="44">
        <v>-17</v>
      </c>
      <c r="B27" s="45" t="s">
        <v>49</v>
      </c>
      <c r="C27" s="56" t="s">
        <v>30</v>
      </c>
      <c r="D27" s="52" t="s">
        <v>34</v>
      </c>
      <c r="E27" s="56" t="s">
        <v>30</v>
      </c>
      <c r="F27" s="52" t="s">
        <v>30</v>
      </c>
      <c r="G27" s="46">
        <f t="shared" si="2"/>
        <v>1355.3128</v>
      </c>
      <c r="H27" s="47">
        <f t="shared" si="3"/>
        <v>1118.7872</v>
      </c>
      <c r="I27" s="46" t="s">
        <v>34</v>
      </c>
      <c r="J27" s="47" t="s">
        <v>34</v>
      </c>
      <c r="K27" s="47" t="s">
        <v>34</v>
      </c>
      <c r="L27" s="53">
        <v>1118.7872</v>
      </c>
      <c r="M27" s="53">
        <f t="shared" si="4"/>
        <v>236.5256</v>
      </c>
      <c r="N27" s="47">
        <v>236.5256</v>
      </c>
      <c r="O27" s="47" t="s">
        <v>34</v>
      </c>
      <c r="P27" s="47" t="s">
        <v>34</v>
      </c>
      <c r="Q27" s="46">
        <f t="shared" si="6"/>
        <v>1693.2768</v>
      </c>
      <c r="R27" s="47">
        <v>2.0607</v>
      </c>
      <c r="S27" s="47">
        <v>0.1665</v>
      </c>
      <c r="T27" s="47">
        <v>1691.0496</v>
      </c>
      <c r="U27" s="56"/>
      <c r="V27" s="58">
        <f t="shared" si="0"/>
        <v>-3048.5895</v>
      </c>
    </row>
    <row r="28" spans="1:22" s="2" customFormat="1" ht="15" customHeight="1">
      <c r="A28" s="44">
        <v>-18</v>
      </c>
      <c r="B28" s="45" t="s">
        <v>50</v>
      </c>
      <c r="C28" s="56" t="s">
        <v>30</v>
      </c>
      <c r="D28" s="52" t="s">
        <v>34</v>
      </c>
      <c r="E28" s="56" t="s">
        <v>30</v>
      </c>
      <c r="F28" s="52" t="s">
        <v>30</v>
      </c>
      <c r="G28" s="46">
        <f t="shared" si="2"/>
        <v>1140.7292</v>
      </c>
      <c r="H28" s="47">
        <f t="shared" si="3"/>
        <v>1140.7292</v>
      </c>
      <c r="I28" s="47" t="s">
        <v>34</v>
      </c>
      <c r="J28" s="47" t="s">
        <v>34</v>
      </c>
      <c r="K28" s="46" t="s">
        <v>34</v>
      </c>
      <c r="L28" s="53">
        <v>1140.7292</v>
      </c>
      <c r="M28" s="47">
        <f t="shared" si="4"/>
        <v>0</v>
      </c>
      <c r="N28" s="46" t="s">
        <v>34</v>
      </c>
      <c r="O28" s="47">
        <v>0</v>
      </c>
      <c r="P28" s="47" t="s">
        <v>34</v>
      </c>
      <c r="Q28" s="47" t="s">
        <v>34</v>
      </c>
      <c r="R28" s="47" t="s">
        <v>34</v>
      </c>
      <c r="S28" s="47" t="s">
        <v>34</v>
      </c>
      <c r="T28" s="47" t="s">
        <v>34</v>
      </c>
      <c r="U28" s="56"/>
      <c r="V28" s="58">
        <f t="shared" si="0"/>
        <v>-1140.7292</v>
      </c>
    </row>
    <row r="29" spans="1:22" s="2" customFormat="1" ht="15" customHeight="1">
      <c r="A29" s="44">
        <v>-19</v>
      </c>
      <c r="B29" s="45" t="s">
        <v>51</v>
      </c>
      <c r="C29" s="56" t="s">
        <v>30</v>
      </c>
      <c r="D29" s="52" t="s">
        <v>34</v>
      </c>
      <c r="E29" s="56" t="s">
        <v>30</v>
      </c>
      <c r="F29" s="52" t="s">
        <v>30</v>
      </c>
      <c r="G29" s="46">
        <f t="shared" si="2"/>
        <v>7.6602</v>
      </c>
      <c r="H29" s="47">
        <f t="shared" si="3"/>
        <v>7.6602</v>
      </c>
      <c r="I29" s="47" t="s">
        <v>34</v>
      </c>
      <c r="J29" s="47" t="s">
        <v>34</v>
      </c>
      <c r="K29" s="47" t="s">
        <v>34</v>
      </c>
      <c r="L29" s="53">
        <v>7.6602</v>
      </c>
      <c r="M29" s="47" t="s">
        <v>34</v>
      </c>
      <c r="N29" s="47" t="s">
        <v>34</v>
      </c>
      <c r="O29" s="47" t="s">
        <v>34</v>
      </c>
      <c r="P29" s="47" t="s">
        <v>34</v>
      </c>
      <c r="Q29" s="47" t="s">
        <v>34</v>
      </c>
      <c r="R29" s="47" t="s">
        <v>34</v>
      </c>
      <c r="S29" s="47" t="s">
        <v>34</v>
      </c>
      <c r="T29" s="47" t="s">
        <v>34</v>
      </c>
      <c r="U29" s="56"/>
      <c r="V29" s="58">
        <f t="shared" si="0"/>
        <v>-7.6602</v>
      </c>
    </row>
    <row r="30" spans="1:22" s="2" customFormat="1" ht="15" customHeight="1">
      <c r="A30" s="44">
        <v>-20</v>
      </c>
      <c r="B30" s="45" t="s">
        <v>52</v>
      </c>
      <c r="C30" s="56" t="s">
        <v>30</v>
      </c>
      <c r="D30" s="52" t="s">
        <v>34</v>
      </c>
      <c r="E30" s="56" t="s">
        <v>30</v>
      </c>
      <c r="F30" s="52" t="s">
        <v>30</v>
      </c>
      <c r="G30" s="46" t="s">
        <v>34</v>
      </c>
      <c r="H30" s="47" t="s">
        <v>34</v>
      </c>
      <c r="I30" s="46" t="s">
        <v>34</v>
      </c>
      <c r="J30" s="47" t="s">
        <v>34</v>
      </c>
      <c r="K30" s="47" t="s">
        <v>34</v>
      </c>
      <c r="L30" s="53" t="s">
        <v>34</v>
      </c>
      <c r="M30" s="53" t="s">
        <v>34</v>
      </c>
      <c r="N30" s="47" t="s">
        <v>34</v>
      </c>
      <c r="O30" s="47" t="s">
        <v>34</v>
      </c>
      <c r="P30" s="47" t="s">
        <v>34</v>
      </c>
      <c r="Q30" s="46" t="s">
        <v>34</v>
      </c>
      <c r="R30" s="47" t="s">
        <v>34</v>
      </c>
      <c r="S30" s="46" t="s">
        <v>34</v>
      </c>
      <c r="T30" s="47" t="s">
        <v>34</v>
      </c>
      <c r="U30" s="56"/>
      <c r="V30" s="58" t="s">
        <v>34</v>
      </c>
    </row>
    <row r="31" spans="1:22" s="2" customFormat="1" ht="15" customHeight="1">
      <c r="A31" s="44">
        <v>-21</v>
      </c>
      <c r="B31" s="45" t="s">
        <v>53</v>
      </c>
      <c r="C31" s="56" t="s">
        <v>30</v>
      </c>
      <c r="D31" s="74" t="s">
        <v>34</v>
      </c>
      <c r="E31" s="56" t="s">
        <v>30</v>
      </c>
      <c r="F31" s="52" t="s">
        <v>30</v>
      </c>
      <c r="G31" s="56" t="s">
        <v>34</v>
      </c>
      <c r="H31" s="52" t="s">
        <v>34</v>
      </c>
      <c r="I31" s="56" t="s">
        <v>34</v>
      </c>
      <c r="J31" s="52" t="s">
        <v>34</v>
      </c>
      <c r="K31" s="56" t="s">
        <v>34</v>
      </c>
      <c r="L31" s="75" t="s">
        <v>34</v>
      </c>
      <c r="M31" s="76" t="s">
        <v>34</v>
      </c>
      <c r="N31" s="52" t="s">
        <v>34</v>
      </c>
      <c r="O31" s="73" t="s">
        <v>34</v>
      </c>
      <c r="P31" s="74" t="s">
        <v>34</v>
      </c>
      <c r="Q31" s="73" t="s">
        <v>34</v>
      </c>
      <c r="R31" s="74" t="s">
        <v>34</v>
      </c>
      <c r="S31" s="73" t="s">
        <v>34</v>
      </c>
      <c r="T31" s="74" t="s">
        <v>34</v>
      </c>
      <c r="U31" s="73"/>
      <c r="V31" s="77" t="s">
        <v>34</v>
      </c>
    </row>
    <row r="32" spans="1:22" s="2" customFormat="1" ht="15" customHeight="1">
      <c r="A32" s="78">
        <v>-22</v>
      </c>
      <c r="B32" s="79" t="s">
        <v>54</v>
      </c>
      <c r="C32" s="80" t="s">
        <v>30</v>
      </c>
      <c r="D32" s="81" t="s">
        <v>34</v>
      </c>
      <c r="E32" s="80" t="s">
        <v>30</v>
      </c>
      <c r="F32" s="81" t="s">
        <v>30</v>
      </c>
      <c r="G32" s="82" t="s">
        <v>34</v>
      </c>
      <c r="H32" s="82" t="s">
        <v>34</v>
      </c>
      <c r="I32" s="82" t="s">
        <v>34</v>
      </c>
      <c r="J32" s="82" t="s">
        <v>34</v>
      </c>
      <c r="K32" s="82" t="s">
        <v>34</v>
      </c>
      <c r="L32" s="82" t="s">
        <v>34</v>
      </c>
      <c r="M32" s="82" t="s">
        <v>34</v>
      </c>
      <c r="N32" s="82" t="s">
        <v>34</v>
      </c>
      <c r="O32" s="82" t="s">
        <v>34</v>
      </c>
      <c r="P32" s="47" t="s">
        <v>34</v>
      </c>
      <c r="Q32" s="46">
        <f t="shared" si="6"/>
        <v>-10.6</v>
      </c>
      <c r="R32" s="47">
        <v>-10.6</v>
      </c>
      <c r="S32" s="82" t="s">
        <v>34</v>
      </c>
      <c r="T32" s="82" t="s">
        <v>34</v>
      </c>
      <c r="U32" s="56"/>
      <c r="V32" s="58">
        <f>SUM(C79:C79)+SUM(M79:M79)</f>
        <v>10.600000000000001</v>
      </c>
    </row>
    <row r="33" spans="1:22" s="2" customFormat="1" ht="15" customHeight="1">
      <c r="A33" s="44">
        <v>-23</v>
      </c>
      <c r="B33" s="45" t="s">
        <v>55</v>
      </c>
      <c r="C33" s="56" t="s">
        <v>30</v>
      </c>
      <c r="D33" s="52" t="s">
        <v>34</v>
      </c>
      <c r="E33" s="56" t="s">
        <v>30</v>
      </c>
      <c r="F33" s="52" t="s">
        <v>30</v>
      </c>
      <c r="G33" s="46">
        <f aca="true" t="shared" si="7" ref="G33:G44">SUM(H33:H33)+SUM(M33:M33)+SUM(P33:P33)</f>
        <v>-79.1703</v>
      </c>
      <c r="H33" s="47">
        <f>SUM(I33:I33)+SUM(L33:L33)</f>
        <v>157.3553</v>
      </c>
      <c r="I33" s="47" t="s">
        <v>34</v>
      </c>
      <c r="J33" s="49" t="s">
        <v>34</v>
      </c>
      <c r="K33" s="49" t="s">
        <v>34</v>
      </c>
      <c r="L33" s="53">
        <v>157.3553</v>
      </c>
      <c r="M33" s="48">
        <f aca="true" t="shared" si="8" ref="M33:M38">SUM(N33:O33)</f>
        <v>-236.5256</v>
      </c>
      <c r="N33" s="47">
        <v>-236.5256</v>
      </c>
      <c r="O33" s="70" t="s">
        <v>34</v>
      </c>
      <c r="P33" s="49" t="s">
        <v>34</v>
      </c>
      <c r="Q33" s="49">
        <f t="shared" si="6"/>
        <v>79.1704</v>
      </c>
      <c r="R33" s="83" t="s">
        <v>34</v>
      </c>
      <c r="S33" s="70" t="s">
        <v>34</v>
      </c>
      <c r="T33" s="49">
        <v>79.1704</v>
      </c>
      <c r="U33" s="68"/>
      <c r="V33" s="84" t="s">
        <v>30</v>
      </c>
    </row>
    <row r="34" spans="1:22" s="2" customFormat="1" ht="15" customHeight="1" thickBot="1">
      <c r="A34" s="44">
        <v>-24</v>
      </c>
      <c r="B34" s="45" t="s">
        <v>56</v>
      </c>
      <c r="C34" s="56" t="s">
        <v>30</v>
      </c>
      <c r="D34" s="52" t="s">
        <v>34</v>
      </c>
      <c r="E34" s="56" t="s">
        <v>30</v>
      </c>
      <c r="F34" s="52" t="s">
        <v>30</v>
      </c>
      <c r="G34" s="85" t="s">
        <v>57</v>
      </c>
      <c r="H34" s="57" t="str">
        <f>L34</f>
        <v>(-81.3)</v>
      </c>
      <c r="I34" s="46" t="s">
        <v>34</v>
      </c>
      <c r="J34" s="63" t="s">
        <v>34</v>
      </c>
      <c r="K34" s="63" t="s">
        <v>34</v>
      </c>
      <c r="L34" s="86" t="s">
        <v>58</v>
      </c>
      <c r="M34" s="87" t="str">
        <f>O34</f>
        <v>(-157.7)</v>
      </c>
      <c r="N34" s="47" t="s">
        <v>34</v>
      </c>
      <c r="O34" s="88" t="s">
        <v>59</v>
      </c>
      <c r="P34" s="63" t="s">
        <v>34</v>
      </c>
      <c r="Q34" s="89" t="str">
        <f>T34</f>
        <v>(235.3)</v>
      </c>
      <c r="R34" s="90" t="s">
        <v>34</v>
      </c>
      <c r="S34" s="64" t="s">
        <v>34</v>
      </c>
      <c r="T34" s="88" t="s">
        <v>60</v>
      </c>
      <c r="U34" s="73"/>
      <c r="V34" s="91" t="str">
        <f>C81</f>
        <v>(3.7)</v>
      </c>
    </row>
    <row r="35" spans="1:22" s="2" customFormat="1" ht="15" customHeight="1" thickTop="1">
      <c r="A35" s="66">
        <v>-25</v>
      </c>
      <c r="B35" s="92" t="s">
        <v>61</v>
      </c>
      <c r="C35" s="93">
        <f>C36-C43</f>
        <v>425674.0209</v>
      </c>
      <c r="D35" s="94" t="s">
        <v>30</v>
      </c>
      <c r="E35" s="68" t="s">
        <v>30</v>
      </c>
      <c r="F35" s="69" t="s">
        <v>30</v>
      </c>
      <c r="G35" s="70">
        <f>SUM(H35:H35)+SUM(M35:M35)+SUM(P35:P35)</f>
        <v>386525.86809999996</v>
      </c>
      <c r="H35" s="49">
        <f aca="true" t="shared" si="9" ref="H35:H43">SUM(I35:I35)+SUM(L35:L35)</f>
        <v>348777.5681</v>
      </c>
      <c r="I35" s="70">
        <f aca="true" t="shared" si="10" ref="I35:I44">SUM(J35:K35)</f>
        <v>2721.6694</v>
      </c>
      <c r="J35" s="48">
        <f>J36-J43</f>
        <v>2509.7648000000004</v>
      </c>
      <c r="K35" s="48">
        <f>K36-K43</f>
        <v>211.90460000000002</v>
      </c>
      <c r="L35" s="48">
        <f>L36-L43</f>
        <v>346055.89869999996</v>
      </c>
      <c r="M35" s="53">
        <f t="shared" si="8"/>
        <v>30180</v>
      </c>
      <c r="N35" s="49">
        <f>N36-N43</f>
        <v>931.678</v>
      </c>
      <c r="O35" s="49">
        <f>O36-O43</f>
        <v>29248.322</v>
      </c>
      <c r="P35" s="49">
        <f>P36-P43</f>
        <v>7568.3</v>
      </c>
      <c r="Q35" s="56" t="s">
        <v>30</v>
      </c>
      <c r="R35" s="52" t="s">
        <v>30</v>
      </c>
      <c r="S35" s="56" t="s">
        <v>30</v>
      </c>
      <c r="T35" s="52" t="s">
        <v>30</v>
      </c>
      <c r="U35" s="56"/>
      <c r="V35" s="54" t="s">
        <v>30</v>
      </c>
    </row>
    <row r="36" spans="1:22" s="2" customFormat="1" ht="15" customHeight="1">
      <c r="A36" s="44">
        <v>-26</v>
      </c>
      <c r="B36" s="95" t="s">
        <v>62</v>
      </c>
      <c r="C36" s="96">
        <v>429860.4</v>
      </c>
      <c r="D36" s="97" t="s">
        <v>30</v>
      </c>
      <c r="E36" s="56" t="s">
        <v>30</v>
      </c>
      <c r="F36" s="52" t="s">
        <v>30</v>
      </c>
      <c r="G36" s="46">
        <v>388950.5</v>
      </c>
      <c r="H36" s="47">
        <f t="shared" si="9"/>
        <v>351202.1</v>
      </c>
      <c r="I36" s="46">
        <f t="shared" si="10"/>
        <v>2721.6694</v>
      </c>
      <c r="J36" s="53">
        <f>J37+J41+J42</f>
        <v>2509.7648000000004</v>
      </c>
      <c r="K36" s="53">
        <f>K37+K41</f>
        <v>211.90460000000002</v>
      </c>
      <c r="L36" s="53">
        <f>L37+L41+L42</f>
        <v>348480.43059999996</v>
      </c>
      <c r="M36" s="53">
        <f t="shared" si="8"/>
        <v>30180</v>
      </c>
      <c r="N36" s="47">
        <f>N37+SUM(N41:N42)</f>
        <v>931.678</v>
      </c>
      <c r="O36" s="47">
        <f>O37+SUM(O41:O42)</f>
        <v>29248.322</v>
      </c>
      <c r="P36" s="47">
        <v>7568.3</v>
      </c>
      <c r="Q36" s="56" t="s">
        <v>30</v>
      </c>
      <c r="R36" s="52" t="s">
        <v>30</v>
      </c>
      <c r="S36" s="56" t="s">
        <v>30</v>
      </c>
      <c r="T36" s="52" t="s">
        <v>30</v>
      </c>
      <c r="U36" s="56"/>
      <c r="V36" s="54" t="s">
        <v>30</v>
      </c>
    </row>
    <row r="37" spans="1:22" s="2" customFormat="1" ht="15" customHeight="1">
      <c r="A37" s="44">
        <v>-27</v>
      </c>
      <c r="B37" s="95" t="s">
        <v>63</v>
      </c>
      <c r="C37" s="98" t="s">
        <v>30</v>
      </c>
      <c r="D37" s="97" t="s">
        <v>30</v>
      </c>
      <c r="E37" s="56" t="s">
        <v>30</v>
      </c>
      <c r="F37" s="52" t="s">
        <v>30</v>
      </c>
      <c r="G37" s="46">
        <f>SUM(H37:H37)+SUM(M37:M37)+SUM(P37:P37)</f>
        <v>30039.199999999997</v>
      </c>
      <c r="H37" s="47">
        <f t="shared" si="9"/>
        <v>29881.6</v>
      </c>
      <c r="I37" s="46">
        <f t="shared" si="10"/>
        <v>72.6726</v>
      </c>
      <c r="J37" s="53">
        <f>SUM(J38:J40)</f>
        <v>79.8726</v>
      </c>
      <c r="K37" s="53">
        <f>SUM(K38:K40)</f>
        <v>-7.2</v>
      </c>
      <c r="L37" s="53">
        <f>SUM(L38:L40)</f>
        <v>29808.927399999997</v>
      </c>
      <c r="M37" s="53">
        <f t="shared" si="8"/>
        <v>43.6</v>
      </c>
      <c r="N37" s="47">
        <f>SUM(N38:N40)</f>
        <v>13.377</v>
      </c>
      <c r="O37" s="47">
        <f>SUM(O38:O40)</f>
        <v>30.223</v>
      </c>
      <c r="P37" s="47">
        <f>SUM(P38:P40)</f>
        <v>114</v>
      </c>
      <c r="Q37" s="56" t="s">
        <v>30</v>
      </c>
      <c r="R37" s="52" t="s">
        <v>30</v>
      </c>
      <c r="S37" s="56" t="s">
        <v>30</v>
      </c>
      <c r="T37" s="52" t="s">
        <v>30</v>
      </c>
      <c r="U37" s="56"/>
      <c r="V37" s="54" t="s">
        <v>30</v>
      </c>
    </row>
    <row r="38" spans="1:22" s="2" customFormat="1" ht="15" customHeight="1">
      <c r="A38" s="44">
        <v>-28</v>
      </c>
      <c r="B38" s="95" t="s">
        <v>64</v>
      </c>
      <c r="C38" s="98" t="s">
        <v>30</v>
      </c>
      <c r="D38" s="97" t="s">
        <v>30</v>
      </c>
      <c r="E38" s="56" t="s">
        <v>30</v>
      </c>
      <c r="F38" s="52" t="s">
        <v>30</v>
      </c>
      <c r="G38" s="46">
        <f>SUM(H38:H38)+SUM(M38:M38)+SUM(P38:P38)</f>
        <v>34683.1</v>
      </c>
      <c r="H38" s="47">
        <f t="shared" si="9"/>
        <v>34525.5</v>
      </c>
      <c r="I38" s="46">
        <f t="shared" si="10"/>
        <v>81.3605</v>
      </c>
      <c r="J38" s="53">
        <v>81.3605</v>
      </c>
      <c r="K38" s="53" t="s">
        <v>34</v>
      </c>
      <c r="L38" s="53">
        <v>34444.1395</v>
      </c>
      <c r="M38" s="53">
        <f t="shared" si="8"/>
        <v>43.6</v>
      </c>
      <c r="N38" s="47">
        <v>13.377</v>
      </c>
      <c r="O38" s="47">
        <v>30.223</v>
      </c>
      <c r="P38" s="47">
        <v>114</v>
      </c>
      <c r="Q38" s="56" t="s">
        <v>30</v>
      </c>
      <c r="R38" s="52" t="s">
        <v>30</v>
      </c>
      <c r="S38" s="56" t="s">
        <v>30</v>
      </c>
      <c r="T38" s="52" t="s">
        <v>30</v>
      </c>
      <c r="U38" s="56"/>
      <c r="V38" s="54" t="s">
        <v>30</v>
      </c>
    </row>
    <row r="39" spans="1:22" s="2" customFormat="1" ht="15" customHeight="1">
      <c r="A39" s="44">
        <v>-29</v>
      </c>
      <c r="B39" s="95" t="s">
        <v>65</v>
      </c>
      <c r="C39" s="98" t="s">
        <v>30</v>
      </c>
      <c r="D39" s="97" t="s">
        <v>30</v>
      </c>
      <c r="E39" s="56" t="s">
        <v>30</v>
      </c>
      <c r="F39" s="52" t="s">
        <v>30</v>
      </c>
      <c r="G39" s="46">
        <f t="shared" si="7"/>
        <v>-8.6879</v>
      </c>
      <c r="H39" s="47">
        <f t="shared" si="9"/>
        <v>-8.6879</v>
      </c>
      <c r="I39" s="46">
        <f t="shared" si="10"/>
        <v>-8.6879</v>
      </c>
      <c r="J39" s="53">
        <v>-1.4879</v>
      </c>
      <c r="K39" s="53">
        <v>-7.2</v>
      </c>
      <c r="L39" s="52" t="s">
        <v>30</v>
      </c>
      <c r="M39" s="52" t="s">
        <v>30</v>
      </c>
      <c r="N39" s="52" t="s">
        <v>30</v>
      </c>
      <c r="O39" s="52" t="s">
        <v>30</v>
      </c>
      <c r="P39" s="47" t="s">
        <v>30</v>
      </c>
      <c r="Q39" s="56" t="s">
        <v>30</v>
      </c>
      <c r="R39" s="52" t="s">
        <v>30</v>
      </c>
      <c r="S39" s="56" t="s">
        <v>30</v>
      </c>
      <c r="T39" s="52" t="s">
        <v>30</v>
      </c>
      <c r="U39" s="56"/>
      <c r="V39" s="54" t="s">
        <v>30</v>
      </c>
    </row>
    <row r="40" spans="1:22" s="2" customFormat="1" ht="15" customHeight="1">
      <c r="A40" s="44">
        <v>-30</v>
      </c>
      <c r="B40" s="95" t="s">
        <v>66</v>
      </c>
      <c r="C40" s="98" t="s">
        <v>30</v>
      </c>
      <c r="D40" s="97" t="s">
        <v>30</v>
      </c>
      <c r="E40" s="56" t="s">
        <v>30</v>
      </c>
      <c r="F40" s="52" t="s">
        <v>30</v>
      </c>
      <c r="G40" s="46">
        <f t="shared" si="7"/>
        <v>-4635.2121</v>
      </c>
      <c r="H40" s="47">
        <f t="shared" si="9"/>
        <v>-4635.2121</v>
      </c>
      <c r="I40" s="52" t="s">
        <v>30</v>
      </c>
      <c r="J40" s="52" t="s">
        <v>30</v>
      </c>
      <c r="K40" s="52" t="s">
        <v>30</v>
      </c>
      <c r="L40" s="53">
        <v>-4635.2121</v>
      </c>
      <c r="M40" s="52" t="s">
        <v>30</v>
      </c>
      <c r="N40" s="52" t="s">
        <v>30</v>
      </c>
      <c r="O40" s="52" t="s">
        <v>30</v>
      </c>
      <c r="P40" s="47" t="s">
        <v>30</v>
      </c>
      <c r="Q40" s="56" t="s">
        <v>30</v>
      </c>
      <c r="R40" s="52" t="s">
        <v>30</v>
      </c>
      <c r="S40" s="56" t="s">
        <v>30</v>
      </c>
      <c r="T40" s="52" t="s">
        <v>30</v>
      </c>
      <c r="U40" s="56"/>
      <c r="V40" s="54" t="s">
        <v>30</v>
      </c>
    </row>
    <row r="41" spans="1:22" s="2" customFormat="1" ht="15" customHeight="1">
      <c r="A41" s="44">
        <v>-31</v>
      </c>
      <c r="B41" s="95" t="s">
        <v>67</v>
      </c>
      <c r="C41" s="98" t="s">
        <v>30</v>
      </c>
      <c r="D41" s="97" t="s">
        <v>30</v>
      </c>
      <c r="E41" s="56" t="s">
        <v>30</v>
      </c>
      <c r="F41" s="52" t="s">
        <v>30</v>
      </c>
      <c r="G41" s="46">
        <f t="shared" si="7"/>
        <v>230313</v>
      </c>
      <c r="H41" s="47">
        <f t="shared" si="9"/>
        <v>192722.2</v>
      </c>
      <c r="I41" s="46">
        <f t="shared" si="10"/>
        <v>2270.6044</v>
      </c>
      <c r="J41" s="53">
        <v>2051.4998</v>
      </c>
      <c r="K41" s="53">
        <v>219.1046</v>
      </c>
      <c r="L41" s="53">
        <v>190451.5956</v>
      </c>
      <c r="M41" s="53">
        <f>SUM(N41:O41)</f>
        <v>30136.399999999998</v>
      </c>
      <c r="N41" s="47">
        <v>918.301</v>
      </c>
      <c r="O41" s="47">
        <v>29218.099</v>
      </c>
      <c r="P41" s="47">
        <v>7454.4</v>
      </c>
      <c r="Q41" s="56" t="s">
        <v>30</v>
      </c>
      <c r="R41" s="52" t="s">
        <v>30</v>
      </c>
      <c r="S41" s="56" t="s">
        <v>30</v>
      </c>
      <c r="T41" s="52" t="s">
        <v>30</v>
      </c>
      <c r="U41" s="56"/>
      <c r="V41" s="54" t="s">
        <v>30</v>
      </c>
    </row>
    <row r="42" spans="1:22" s="2" customFormat="1" ht="15" customHeight="1" thickBot="1">
      <c r="A42" s="44">
        <v>-32</v>
      </c>
      <c r="B42" s="95" t="s">
        <v>68</v>
      </c>
      <c r="C42" s="98" t="s">
        <v>30</v>
      </c>
      <c r="D42" s="97" t="s">
        <v>30</v>
      </c>
      <c r="E42" s="56" t="s">
        <v>30</v>
      </c>
      <c r="F42" s="52" t="s">
        <v>30</v>
      </c>
      <c r="G42" s="46">
        <f t="shared" si="7"/>
        <v>128598.3</v>
      </c>
      <c r="H42" s="47">
        <f t="shared" si="9"/>
        <v>128598.3</v>
      </c>
      <c r="I42" s="46">
        <f t="shared" si="10"/>
        <v>378.3924</v>
      </c>
      <c r="J42" s="53">
        <v>378.3924</v>
      </c>
      <c r="K42" s="53" t="s">
        <v>30</v>
      </c>
      <c r="L42" s="53">
        <v>128219.9076</v>
      </c>
      <c r="M42" s="52" t="s">
        <v>30</v>
      </c>
      <c r="N42" s="52" t="s">
        <v>30</v>
      </c>
      <c r="O42" s="52" t="s">
        <v>30</v>
      </c>
      <c r="P42" s="52" t="s">
        <v>30</v>
      </c>
      <c r="Q42" s="56" t="s">
        <v>30</v>
      </c>
      <c r="R42" s="52" t="s">
        <v>30</v>
      </c>
      <c r="S42" s="56" t="s">
        <v>30</v>
      </c>
      <c r="T42" s="52" t="s">
        <v>30</v>
      </c>
      <c r="U42" s="56"/>
      <c r="V42" s="54" t="s">
        <v>30</v>
      </c>
    </row>
    <row r="43" spans="1:22" s="2" customFormat="1" ht="15" customHeight="1" thickBot="1" thickTop="1">
      <c r="A43" s="71">
        <v>-33</v>
      </c>
      <c r="B43" s="99" t="s">
        <v>69</v>
      </c>
      <c r="C43" s="100">
        <f>G43+Q33+Q32+Q26</f>
        <v>4186.3791</v>
      </c>
      <c r="D43" s="101" t="s">
        <v>30</v>
      </c>
      <c r="E43" s="73" t="s">
        <v>30</v>
      </c>
      <c r="F43" s="74" t="s">
        <v>30</v>
      </c>
      <c r="G43" s="64">
        <f t="shared" si="7"/>
        <v>2424.5319</v>
      </c>
      <c r="H43" s="63">
        <f t="shared" si="9"/>
        <v>2424.5319</v>
      </c>
      <c r="I43" s="64">
        <f>SUM(J43:K43)</f>
        <v>0</v>
      </c>
      <c r="J43" s="102">
        <v>0</v>
      </c>
      <c r="K43" s="102">
        <v>0</v>
      </c>
      <c r="L43" s="102">
        <f>L26+SUM(L32:L33)</f>
        <v>2424.5319</v>
      </c>
      <c r="M43" s="53">
        <f>SUM(N43:O43)</f>
        <v>0</v>
      </c>
      <c r="N43" s="103">
        <f>N26+SUM(N32:N33)</f>
        <v>0</v>
      </c>
      <c r="O43" s="103">
        <f>O26+SUM(O32:O33)</f>
        <v>0</v>
      </c>
      <c r="P43" s="102">
        <f>SUM(P32:P33)</f>
        <v>0</v>
      </c>
      <c r="Q43" s="104">
        <f>SUM(R43:T43)</f>
        <v>1761.8472</v>
      </c>
      <c r="R43" s="105">
        <f>R26+R32</f>
        <v>-8.539299999999999</v>
      </c>
      <c r="S43" s="106">
        <f>S26</f>
        <v>0.1665</v>
      </c>
      <c r="T43" s="107">
        <f>T26+T33</f>
        <v>1770.22</v>
      </c>
      <c r="U43" s="56"/>
      <c r="V43" s="54" t="s">
        <v>30</v>
      </c>
    </row>
    <row r="44" spans="1:22" s="2" customFormat="1" ht="15" customHeight="1" thickBot="1" thickTop="1">
      <c r="A44" s="44">
        <v>-34</v>
      </c>
      <c r="B44" s="95" t="s">
        <v>70</v>
      </c>
      <c r="C44" s="108">
        <v>865964.4</v>
      </c>
      <c r="D44" s="97" t="s">
        <v>30</v>
      </c>
      <c r="E44" s="56" t="s">
        <v>30</v>
      </c>
      <c r="F44" s="52" t="s">
        <v>30</v>
      </c>
      <c r="G44" s="46">
        <f t="shared" si="7"/>
        <v>865435.7</v>
      </c>
      <c r="H44" s="47">
        <v>805600.1</v>
      </c>
      <c r="I44" s="46">
        <f t="shared" si="10"/>
        <v>4424.8099</v>
      </c>
      <c r="J44" s="53">
        <f>J12+J23+J36</f>
        <v>3589.2999000000004</v>
      </c>
      <c r="K44" s="53">
        <f>K12+K23+K36</f>
        <v>835.51</v>
      </c>
      <c r="L44" s="53">
        <f>L12+L23+L36</f>
        <v>801175.1889</v>
      </c>
      <c r="M44" s="109">
        <f>SUM(N44:O44)</f>
        <v>46474.9</v>
      </c>
      <c r="N44" s="82">
        <f>N12+N23+N36</f>
        <v>2148.161</v>
      </c>
      <c r="O44" s="82">
        <f>O12+O23+O36</f>
        <v>44326.739</v>
      </c>
      <c r="P44" s="82">
        <v>13360.7</v>
      </c>
      <c r="Q44" s="73" t="s">
        <v>30</v>
      </c>
      <c r="R44" s="74" t="s">
        <v>30</v>
      </c>
      <c r="S44" s="73" t="s">
        <v>30</v>
      </c>
      <c r="T44" s="74" t="s">
        <v>30</v>
      </c>
      <c r="U44" s="80"/>
      <c r="V44" s="110" t="s">
        <v>30</v>
      </c>
    </row>
    <row r="45" spans="1:22" s="2" customFormat="1" ht="15" customHeight="1" thickTop="1">
      <c r="A45" s="66">
        <v>-35</v>
      </c>
      <c r="B45" s="67" t="s">
        <v>71</v>
      </c>
      <c r="C45" s="56" t="s">
        <v>30</v>
      </c>
      <c r="D45" s="69" t="s">
        <v>30</v>
      </c>
      <c r="E45" s="68" t="s">
        <v>30</v>
      </c>
      <c r="F45" s="69" t="s">
        <v>30</v>
      </c>
      <c r="G45" s="68" t="s">
        <v>30</v>
      </c>
      <c r="H45" s="69" t="s">
        <v>30</v>
      </c>
      <c r="I45" s="68" t="s">
        <v>30</v>
      </c>
      <c r="J45" s="69" t="s">
        <v>30</v>
      </c>
      <c r="K45" s="68" t="s">
        <v>30</v>
      </c>
      <c r="L45" s="111" t="s">
        <v>30</v>
      </c>
      <c r="M45" s="75" t="s">
        <v>30</v>
      </c>
      <c r="N45" s="52" t="s">
        <v>30</v>
      </c>
      <c r="O45" s="56" t="s">
        <v>30</v>
      </c>
      <c r="P45" s="52" t="s">
        <v>30</v>
      </c>
      <c r="Q45" s="56" t="s">
        <v>30</v>
      </c>
      <c r="R45" s="52" t="s">
        <v>30</v>
      </c>
      <c r="S45" s="56" t="s">
        <v>30</v>
      </c>
      <c r="T45" s="52" t="s">
        <v>30</v>
      </c>
      <c r="U45" s="56"/>
      <c r="V45" s="58">
        <f aca="true" t="shared" si="11" ref="V45:V51">SUM(C92:C92)+SUM(M92:M92)</f>
        <v>4834.361399999998</v>
      </c>
    </row>
    <row r="46" spans="1:22" s="2" customFormat="1" ht="15" customHeight="1">
      <c r="A46" s="44">
        <v>-36</v>
      </c>
      <c r="B46" s="45" t="s">
        <v>72</v>
      </c>
      <c r="C46" s="56" t="s">
        <v>30</v>
      </c>
      <c r="D46" s="52" t="s">
        <v>30</v>
      </c>
      <c r="E46" s="56" t="s">
        <v>30</v>
      </c>
      <c r="F46" s="52" t="s">
        <v>30</v>
      </c>
      <c r="G46" s="56" t="s">
        <v>30</v>
      </c>
      <c r="H46" s="52" t="s">
        <v>30</v>
      </c>
      <c r="I46" s="56" t="s">
        <v>30</v>
      </c>
      <c r="J46" s="52" t="s">
        <v>30</v>
      </c>
      <c r="K46" s="56" t="s">
        <v>30</v>
      </c>
      <c r="L46" s="75" t="s">
        <v>30</v>
      </c>
      <c r="M46" s="75" t="s">
        <v>30</v>
      </c>
      <c r="N46" s="52" t="s">
        <v>30</v>
      </c>
      <c r="O46" s="56" t="s">
        <v>30</v>
      </c>
      <c r="P46" s="52" t="s">
        <v>30</v>
      </c>
      <c r="Q46" s="56" t="s">
        <v>30</v>
      </c>
      <c r="R46" s="52" t="s">
        <v>30</v>
      </c>
      <c r="S46" s="56" t="s">
        <v>30</v>
      </c>
      <c r="T46" s="52" t="s">
        <v>30</v>
      </c>
      <c r="U46" s="56"/>
      <c r="V46" s="58">
        <f t="shared" si="11"/>
        <v>4185.5789</v>
      </c>
    </row>
    <row r="47" spans="1:22" s="2" customFormat="1" ht="15" customHeight="1">
      <c r="A47" s="71">
        <v>-37</v>
      </c>
      <c r="B47" s="72" t="s">
        <v>73</v>
      </c>
      <c r="C47" s="73" t="s">
        <v>30</v>
      </c>
      <c r="D47" s="74" t="s">
        <v>30</v>
      </c>
      <c r="E47" s="73" t="s">
        <v>30</v>
      </c>
      <c r="F47" s="74" t="s">
        <v>30</v>
      </c>
      <c r="G47" s="73" t="s">
        <v>30</v>
      </c>
      <c r="H47" s="74" t="s">
        <v>30</v>
      </c>
      <c r="I47" s="73" t="s">
        <v>30</v>
      </c>
      <c r="J47" s="74" t="s">
        <v>30</v>
      </c>
      <c r="K47" s="73" t="s">
        <v>30</v>
      </c>
      <c r="L47" s="76" t="s">
        <v>30</v>
      </c>
      <c r="M47" s="75" t="s">
        <v>30</v>
      </c>
      <c r="N47" s="52" t="s">
        <v>30</v>
      </c>
      <c r="O47" s="56" t="s">
        <v>30</v>
      </c>
      <c r="P47" s="52" t="s">
        <v>30</v>
      </c>
      <c r="Q47" s="56" t="s">
        <v>30</v>
      </c>
      <c r="R47" s="52" t="s">
        <v>30</v>
      </c>
      <c r="S47" s="56" t="s">
        <v>30</v>
      </c>
      <c r="T47" s="52" t="s">
        <v>30</v>
      </c>
      <c r="U47" s="56"/>
      <c r="V47" s="58">
        <f t="shared" si="11"/>
        <v>648.7824999999998</v>
      </c>
    </row>
    <row r="48" spans="1:22" s="2" customFormat="1" ht="15" customHeight="1">
      <c r="A48" s="44">
        <v>-38</v>
      </c>
      <c r="B48" s="45" t="s">
        <v>74</v>
      </c>
      <c r="C48" s="56" t="s">
        <v>30</v>
      </c>
      <c r="D48" s="52" t="s">
        <v>30</v>
      </c>
      <c r="E48" s="56" t="s">
        <v>30</v>
      </c>
      <c r="F48" s="52" t="s">
        <v>30</v>
      </c>
      <c r="G48" s="56" t="s">
        <v>30</v>
      </c>
      <c r="H48" s="52" t="s">
        <v>30</v>
      </c>
      <c r="I48" s="56" t="s">
        <v>30</v>
      </c>
      <c r="J48" s="52" t="s">
        <v>30</v>
      </c>
      <c r="K48" s="56" t="s">
        <v>30</v>
      </c>
      <c r="L48" s="75" t="s">
        <v>30</v>
      </c>
      <c r="M48" s="111" t="s">
        <v>30</v>
      </c>
      <c r="N48" s="69" t="s">
        <v>30</v>
      </c>
      <c r="O48" s="68" t="s">
        <v>30</v>
      </c>
      <c r="P48" s="69" t="s">
        <v>30</v>
      </c>
      <c r="Q48" s="68" t="s">
        <v>30</v>
      </c>
      <c r="R48" s="69" t="s">
        <v>30</v>
      </c>
      <c r="S48" s="68" t="s">
        <v>30</v>
      </c>
      <c r="T48" s="69" t="s">
        <v>30</v>
      </c>
      <c r="U48" s="112" t="str">
        <f>U50</f>
        <v>(0.0)</v>
      </c>
      <c r="V48" s="51">
        <f t="shared" si="11"/>
        <v>0</v>
      </c>
    </row>
    <row r="49" spans="1:22" s="2" customFormat="1" ht="15" customHeight="1">
      <c r="A49" s="44">
        <v>-39</v>
      </c>
      <c r="B49" s="45" t="s">
        <v>75</v>
      </c>
      <c r="C49" s="56" t="s">
        <v>30</v>
      </c>
      <c r="D49" s="52" t="s">
        <v>30</v>
      </c>
      <c r="E49" s="56" t="s">
        <v>30</v>
      </c>
      <c r="F49" s="52" t="s">
        <v>30</v>
      </c>
      <c r="G49" s="56" t="s">
        <v>30</v>
      </c>
      <c r="H49" s="52" t="s">
        <v>30</v>
      </c>
      <c r="I49" s="56" t="s">
        <v>30</v>
      </c>
      <c r="J49" s="52" t="s">
        <v>30</v>
      </c>
      <c r="K49" s="56" t="s">
        <v>30</v>
      </c>
      <c r="L49" s="75" t="s">
        <v>30</v>
      </c>
      <c r="M49" s="75" t="s">
        <v>30</v>
      </c>
      <c r="N49" s="52" t="s">
        <v>30</v>
      </c>
      <c r="O49" s="56" t="s">
        <v>30</v>
      </c>
      <c r="P49" s="52" t="s">
        <v>30</v>
      </c>
      <c r="Q49" s="56" t="s">
        <v>30</v>
      </c>
      <c r="R49" s="52" t="s">
        <v>30</v>
      </c>
      <c r="S49" s="56" t="s">
        <v>30</v>
      </c>
      <c r="T49" s="52" t="s">
        <v>30</v>
      </c>
      <c r="U49" s="46"/>
      <c r="V49" s="58" t="s">
        <v>34</v>
      </c>
    </row>
    <row r="50" spans="1:22" s="2" customFormat="1" ht="15" customHeight="1">
      <c r="A50" s="44">
        <v>-40</v>
      </c>
      <c r="B50" s="45" t="s">
        <v>76</v>
      </c>
      <c r="C50" s="56" t="s">
        <v>30</v>
      </c>
      <c r="D50" s="52" t="s">
        <v>30</v>
      </c>
      <c r="E50" s="56" t="s">
        <v>30</v>
      </c>
      <c r="F50" s="52" t="s">
        <v>30</v>
      </c>
      <c r="G50" s="56" t="s">
        <v>30</v>
      </c>
      <c r="H50" s="52" t="s">
        <v>30</v>
      </c>
      <c r="I50" s="56" t="s">
        <v>30</v>
      </c>
      <c r="J50" s="52" t="s">
        <v>30</v>
      </c>
      <c r="K50" s="56" t="s">
        <v>30</v>
      </c>
      <c r="L50" s="75" t="s">
        <v>30</v>
      </c>
      <c r="M50" s="76" t="s">
        <v>30</v>
      </c>
      <c r="N50" s="74" t="s">
        <v>30</v>
      </c>
      <c r="O50" s="73" t="s">
        <v>30</v>
      </c>
      <c r="P50" s="74" t="s">
        <v>30</v>
      </c>
      <c r="Q50" s="73" t="s">
        <v>30</v>
      </c>
      <c r="R50" s="74" t="s">
        <v>30</v>
      </c>
      <c r="S50" s="73" t="s">
        <v>30</v>
      </c>
      <c r="T50" s="74" t="s">
        <v>30</v>
      </c>
      <c r="U50" s="113" t="s">
        <v>77</v>
      </c>
      <c r="V50" s="65">
        <f t="shared" si="11"/>
        <v>0</v>
      </c>
    </row>
    <row r="51" spans="1:22" s="2" customFormat="1" ht="15" customHeight="1" thickBot="1">
      <c r="A51" s="114">
        <v>-41</v>
      </c>
      <c r="B51" s="115" t="s">
        <v>78</v>
      </c>
      <c r="C51" s="116" t="s">
        <v>30</v>
      </c>
      <c r="D51" s="117" t="s">
        <v>30</v>
      </c>
      <c r="E51" s="116" t="s">
        <v>30</v>
      </c>
      <c r="F51" s="117" t="s">
        <v>30</v>
      </c>
      <c r="G51" s="116" t="s">
        <v>30</v>
      </c>
      <c r="H51" s="117" t="s">
        <v>30</v>
      </c>
      <c r="I51" s="116" t="s">
        <v>30</v>
      </c>
      <c r="J51" s="117" t="s">
        <v>30</v>
      </c>
      <c r="K51" s="116" t="s">
        <v>30</v>
      </c>
      <c r="L51" s="118" t="s">
        <v>30</v>
      </c>
      <c r="M51" s="119" t="s">
        <v>30</v>
      </c>
      <c r="N51" s="120" t="s">
        <v>30</v>
      </c>
      <c r="O51" s="121" t="s">
        <v>30</v>
      </c>
      <c r="P51" s="120" t="s">
        <v>30</v>
      </c>
      <c r="Q51" s="121" t="s">
        <v>30</v>
      </c>
      <c r="R51" s="120" t="s">
        <v>30</v>
      </c>
      <c r="S51" s="121" t="s">
        <v>30</v>
      </c>
      <c r="T51" s="120" t="s">
        <v>30</v>
      </c>
      <c r="U51" s="122" t="s">
        <v>79</v>
      </c>
      <c r="V51" s="123">
        <f t="shared" si="11"/>
        <v>3265322.1825</v>
      </c>
    </row>
    <row r="52" spans="1:22" s="2" customFormat="1" ht="15" customHeight="1">
      <c r="A52" s="124" t="s">
        <v>4</v>
      </c>
      <c r="B52" s="125" t="s">
        <v>0</v>
      </c>
      <c r="C52" s="126" t="s">
        <v>80</v>
      </c>
      <c r="D52" s="127"/>
      <c r="E52" s="127"/>
      <c r="F52" s="127"/>
      <c r="G52" s="127" t="s">
        <v>10</v>
      </c>
      <c r="H52" s="127" t="s">
        <v>10</v>
      </c>
      <c r="I52" s="127" t="s">
        <v>10</v>
      </c>
      <c r="J52" s="127" t="s">
        <v>10</v>
      </c>
      <c r="K52" s="127" t="s">
        <v>10</v>
      </c>
      <c r="L52" s="127" t="s">
        <v>10</v>
      </c>
      <c r="M52" s="128" t="s">
        <v>10</v>
      </c>
      <c r="N52" s="127" t="s">
        <v>10</v>
      </c>
      <c r="O52" s="127" t="s">
        <v>10</v>
      </c>
      <c r="P52" s="127" t="s">
        <v>10</v>
      </c>
      <c r="Q52" s="127" t="s">
        <v>10</v>
      </c>
      <c r="R52" s="127" t="s">
        <v>10</v>
      </c>
      <c r="S52" s="127" t="s">
        <v>10</v>
      </c>
      <c r="T52" s="127" t="s">
        <v>10</v>
      </c>
      <c r="U52" s="127" t="s">
        <v>10</v>
      </c>
      <c r="V52" s="12" t="s">
        <v>81</v>
      </c>
    </row>
    <row r="53" spans="1:22" s="2" customFormat="1" ht="15" customHeight="1">
      <c r="A53" s="129" t="s">
        <v>4</v>
      </c>
      <c r="B53" s="130" t="s">
        <v>0</v>
      </c>
      <c r="C53" s="92" t="s">
        <v>82</v>
      </c>
      <c r="D53" s="131"/>
      <c r="E53" s="131"/>
      <c r="F53" s="131" t="s">
        <v>10</v>
      </c>
      <c r="G53" s="131" t="s">
        <v>10</v>
      </c>
      <c r="H53" s="131" t="s">
        <v>10</v>
      </c>
      <c r="I53" s="131" t="s">
        <v>10</v>
      </c>
      <c r="J53" s="131" t="s">
        <v>10</v>
      </c>
      <c r="K53" s="131" t="s">
        <v>10</v>
      </c>
      <c r="L53" s="131" t="s">
        <v>10</v>
      </c>
      <c r="M53" s="95" t="s">
        <v>83</v>
      </c>
      <c r="N53" s="131"/>
      <c r="O53" s="131" t="s">
        <v>10</v>
      </c>
      <c r="P53" s="131" t="s">
        <v>10</v>
      </c>
      <c r="Q53" s="131" t="s">
        <v>10</v>
      </c>
      <c r="R53" s="131" t="s">
        <v>10</v>
      </c>
      <c r="S53" s="131" t="s">
        <v>10</v>
      </c>
      <c r="T53" s="131" t="s">
        <v>10</v>
      </c>
      <c r="U53" s="132" t="s">
        <v>10</v>
      </c>
      <c r="V53" s="45" t="s">
        <v>10</v>
      </c>
    </row>
    <row r="54" spans="1:22" s="2" customFormat="1" ht="15" customHeight="1">
      <c r="A54" s="129" t="s">
        <v>4</v>
      </c>
      <c r="B54" s="130" t="s">
        <v>0</v>
      </c>
      <c r="C54" s="95"/>
      <c r="D54" s="19" t="s">
        <v>84</v>
      </c>
      <c r="E54" s="131"/>
      <c r="F54" s="131" t="s">
        <v>10</v>
      </c>
      <c r="G54" s="131" t="s">
        <v>10</v>
      </c>
      <c r="H54" s="131" t="s">
        <v>10</v>
      </c>
      <c r="I54" s="132" t="s">
        <v>10</v>
      </c>
      <c r="J54" s="19" t="s">
        <v>85</v>
      </c>
      <c r="K54" s="131"/>
      <c r="L54" s="131" t="s">
        <v>10</v>
      </c>
      <c r="M54" s="95"/>
      <c r="N54" s="21" t="s">
        <v>86</v>
      </c>
      <c r="O54" s="21" t="s">
        <v>87</v>
      </c>
      <c r="P54" s="21" t="s">
        <v>88</v>
      </c>
      <c r="Q54" s="19" t="s">
        <v>89</v>
      </c>
      <c r="R54" s="131" t="s">
        <v>10</v>
      </c>
      <c r="S54" s="131" t="s">
        <v>10</v>
      </c>
      <c r="T54" s="132" t="s">
        <v>10</v>
      </c>
      <c r="U54" s="21" t="s">
        <v>90</v>
      </c>
      <c r="V54" s="45" t="s">
        <v>10</v>
      </c>
    </row>
    <row r="55" spans="1:22" s="13" customFormat="1" ht="15" customHeight="1">
      <c r="A55" s="14" t="s">
        <v>4</v>
      </c>
      <c r="B55" s="1" t="s">
        <v>0</v>
      </c>
      <c r="C55" s="18" t="s">
        <v>10</v>
      </c>
      <c r="D55" s="18" t="s">
        <v>10</v>
      </c>
      <c r="E55" s="19" t="s">
        <v>21</v>
      </c>
      <c r="F55" s="20" t="s">
        <v>10</v>
      </c>
      <c r="G55" s="22" t="s">
        <v>10</v>
      </c>
      <c r="H55" s="21" t="s">
        <v>91</v>
      </c>
      <c r="I55" s="21" t="s">
        <v>92</v>
      </c>
      <c r="J55" s="18" t="s">
        <v>10</v>
      </c>
      <c r="K55" s="21" t="s">
        <v>93</v>
      </c>
      <c r="L55" s="19" t="s">
        <v>94</v>
      </c>
      <c r="M55" s="18" t="s">
        <v>10</v>
      </c>
      <c r="N55" s="17" t="s">
        <v>10</v>
      </c>
      <c r="O55" s="17" t="s">
        <v>10</v>
      </c>
      <c r="P55" s="17" t="s">
        <v>10</v>
      </c>
      <c r="Q55" s="18" t="s">
        <v>10</v>
      </c>
      <c r="R55" s="21" t="s">
        <v>95</v>
      </c>
      <c r="S55" s="21" t="s">
        <v>96</v>
      </c>
      <c r="T55" s="21" t="s">
        <v>97</v>
      </c>
      <c r="U55" s="17" t="s">
        <v>10</v>
      </c>
      <c r="V55" s="23" t="s">
        <v>10</v>
      </c>
    </row>
    <row r="56" spans="1:22" s="13" customFormat="1" ht="15" customHeight="1">
      <c r="A56" s="14" t="s">
        <v>4</v>
      </c>
      <c r="B56" s="1" t="s">
        <v>0</v>
      </c>
      <c r="C56" s="26" t="s">
        <v>10</v>
      </c>
      <c r="D56" s="26" t="s">
        <v>10</v>
      </c>
      <c r="E56" s="26" t="s">
        <v>10</v>
      </c>
      <c r="F56" s="133" t="s">
        <v>98</v>
      </c>
      <c r="G56" s="133" t="s">
        <v>99</v>
      </c>
      <c r="H56" s="25" t="s">
        <v>10</v>
      </c>
      <c r="I56" s="25" t="s">
        <v>10</v>
      </c>
      <c r="J56" s="26" t="s">
        <v>10</v>
      </c>
      <c r="K56" s="25" t="s">
        <v>10</v>
      </c>
      <c r="L56" s="26" t="s">
        <v>10</v>
      </c>
      <c r="M56" s="26" t="s">
        <v>10</v>
      </c>
      <c r="N56" s="25" t="s">
        <v>10</v>
      </c>
      <c r="O56" s="25" t="s">
        <v>10</v>
      </c>
      <c r="P56" s="25" t="s">
        <v>10</v>
      </c>
      <c r="Q56" s="26" t="s">
        <v>10</v>
      </c>
      <c r="R56" s="25" t="s">
        <v>10</v>
      </c>
      <c r="S56" s="25" t="s">
        <v>10</v>
      </c>
      <c r="T56" s="25" t="s">
        <v>10</v>
      </c>
      <c r="U56" s="25" t="s">
        <v>10</v>
      </c>
      <c r="V56" s="27" t="s">
        <v>10</v>
      </c>
    </row>
    <row r="57" spans="1:22" s="2" customFormat="1" ht="15" customHeight="1" thickBot="1">
      <c r="A57" s="28" t="s">
        <v>4</v>
      </c>
      <c r="B57" s="29" t="s">
        <v>0</v>
      </c>
      <c r="C57" s="30">
        <v>-21</v>
      </c>
      <c r="D57" s="31">
        <v>-22</v>
      </c>
      <c r="E57" s="31">
        <v>-23</v>
      </c>
      <c r="F57" s="31">
        <v>-24</v>
      </c>
      <c r="G57" s="31">
        <v>-25</v>
      </c>
      <c r="H57" s="31">
        <v>-26</v>
      </c>
      <c r="I57" s="31">
        <v>-27</v>
      </c>
      <c r="J57" s="31">
        <v>-28</v>
      </c>
      <c r="K57" s="31">
        <v>-29</v>
      </c>
      <c r="L57" s="32">
        <v>-30</v>
      </c>
      <c r="M57" s="31">
        <v>-31</v>
      </c>
      <c r="N57" s="31">
        <v>-32</v>
      </c>
      <c r="O57" s="31">
        <v>-33</v>
      </c>
      <c r="P57" s="31">
        <v>-34</v>
      </c>
      <c r="Q57" s="31">
        <v>-35</v>
      </c>
      <c r="R57" s="31">
        <v>-36</v>
      </c>
      <c r="S57" s="31">
        <v>-37</v>
      </c>
      <c r="T57" s="31">
        <v>-38</v>
      </c>
      <c r="U57" s="31">
        <v>-39</v>
      </c>
      <c r="V57" s="33">
        <v>-40</v>
      </c>
    </row>
    <row r="58" spans="1:22" s="2" customFormat="1" ht="15" customHeight="1">
      <c r="A58" s="34">
        <v>-1</v>
      </c>
      <c r="B58" s="35" t="s">
        <v>29</v>
      </c>
      <c r="C58" s="134">
        <f>SUM(D58:D58)+SUM(J58:J58)</f>
        <v>1033815.7</v>
      </c>
      <c r="D58" s="135">
        <f>SUM(E58:E58)+SUM(I58:I58)</f>
        <v>992085.1</v>
      </c>
      <c r="E58" s="134">
        <f>SUM(F58:G58)</f>
        <v>33253.6865</v>
      </c>
      <c r="F58" s="135">
        <v>2317.4525</v>
      </c>
      <c r="G58" s="135">
        <v>30936.234</v>
      </c>
      <c r="H58" s="136" t="s">
        <v>100</v>
      </c>
      <c r="I58" s="135">
        <v>958831.4135</v>
      </c>
      <c r="J58" s="135">
        <f>SUM(K58:L58)</f>
        <v>41730.6</v>
      </c>
      <c r="K58" s="137">
        <v>38660.6</v>
      </c>
      <c r="L58" s="135">
        <v>3070</v>
      </c>
      <c r="M58" s="137">
        <f>SUM(N58:Q58)+SUM(U58:U58)</f>
        <v>2148317.9</v>
      </c>
      <c r="N58" s="52" t="s">
        <v>34</v>
      </c>
      <c r="O58" s="52" t="s">
        <v>34</v>
      </c>
      <c r="P58" s="52" t="s">
        <v>34</v>
      </c>
      <c r="Q58" s="134">
        <f>SUM(R58:T58)</f>
        <v>2147536.9</v>
      </c>
      <c r="R58" s="135">
        <v>1815713.7</v>
      </c>
      <c r="S58" s="134">
        <v>326882.9465</v>
      </c>
      <c r="T58" s="135">
        <v>4940.2535</v>
      </c>
      <c r="U58" s="134">
        <v>781</v>
      </c>
      <c r="V58" s="138" t="s">
        <v>30</v>
      </c>
    </row>
    <row r="59" spans="1:22" s="2" customFormat="1" ht="15" customHeight="1">
      <c r="A59" s="44">
        <v>-2</v>
      </c>
      <c r="B59" s="45" t="s">
        <v>32</v>
      </c>
      <c r="C59" s="70">
        <f aca="true" t="shared" si="12" ref="C59:C73">SUM(D59:D59)+SUM(J59:J59)</f>
        <v>60425.5531</v>
      </c>
      <c r="D59" s="49">
        <f>SUM(E59:E59)+SUM(I59:I59)</f>
        <v>60305.153099999996</v>
      </c>
      <c r="E59" s="70">
        <f>SUM(F59:G59)</f>
        <v>1703.4430999999988</v>
      </c>
      <c r="F59" s="49">
        <f>F64</f>
        <v>345.16310000000004</v>
      </c>
      <c r="G59" s="49">
        <f>G64</f>
        <v>1358.2799999999988</v>
      </c>
      <c r="H59" s="52"/>
      <c r="I59" s="83">
        <f>I64</f>
        <v>58601.71</v>
      </c>
      <c r="J59" s="49">
        <f>L59</f>
        <v>120.4</v>
      </c>
      <c r="K59" s="52" t="s">
        <v>34</v>
      </c>
      <c r="L59" s="49">
        <f>L64</f>
        <v>120.4</v>
      </c>
      <c r="M59" s="49">
        <f>SUM(N59:Q59)+SUM(U59:U59)</f>
        <v>22430.6</v>
      </c>
      <c r="N59" s="69" t="s">
        <v>34</v>
      </c>
      <c r="O59" s="69" t="s">
        <v>34</v>
      </c>
      <c r="P59" s="69" t="s">
        <v>34</v>
      </c>
      <c r="Q59" s="70">
        <f>SUM(R59:T59)</f>
        <v>22340.199999999997</v>
      </c>
      <c r="R59" s="49">
        <f>R64</f>
        <v>-1598.4</v>
      </c>
      <c r="S59" s="49">
        <f>S64</f>
        <v>23930.6</v>
      </c>
      <c r="T59" s="49">
        <f>T64</f>
        <v>8</v>
      </c>
      <c r="U59" s="49">
        <f>U64</f>
        <v>90.4</v>
      </c>
      <c r="V59" s="51">
        <f>V64</f>
        <v>47002.6052</v>
      </c>
    </row>
    <row r="60" spans="1:22" s="2" customFormat="1" ht="15" customHeight="1">
      <c r="A60" s="44">
        <v>-3</v>
      </c>
      <c r="B60" s="45" t="s">
        <v>101</v>
      </c>
      <c r="C60" s="46" t="s">
        <v>30</v>
      </c>
      <c r="D60" s="47" t="s">
        <v>30</v>
      </c>
      <c r="E60" s="46" t="s">
        <v>30</v>
      </c>
      <c r="F60" s="47" t="s">
        <v>30</v>
      </c>
      <c r="G60" s="47" t="s">
        <v>30</v>
      </c>
      <c r="H60" s="52"/>
      <c r="I60" s="55" t="s">
        <v>30</v>
      </c>
      <c r="J60" s="47" t="s">
        <v>34</v>
      </c>
      <c r="K60" s="47" t="s">
        <v>34</v>
      </c>
      <c r="L60" s="47" t="s">
        <v>34</v>
      </c>
      <c r="M60" s="47" t="s">
        <v>34</v>
      </c>
      <c r="N60" s="52" t="s">
        <v>34</v>
      </c>
      <c r="O60" s="52" t="s">
        <v>34</v>
      </c>
      <c r="P60" s="52" t="s">
        <v>34</v>
      </c>
      <c r="Q60" s="52" t="s">
        <v>34</v>
      </c>
      <c r="R60" s="52" t="s">
        <v>34</v>
      </c>
      <c r="S60" s="52" t="s">
        <v>34</v>
      </c>
      <c r="T60" s="52" t="s">
        <v>34</v>
      </c>
      <c r="U60" s="56" t="s">
        <v>34</v>
      </c>
      <c r="V60" s="58" t="s">
        <v>34</v>
      </c>
    </row>
    <row r="61" spans="1:22" s="2" customFormat="1" ht="15" customHeight="1">
      <c r="A61" s="44">
        <v>-4</v>
      </c>
      <c r="B61" s="45" t="s">
        <v>35</v>
      </c>
      <c r="C61" s="46" t="s">
        <v>30</v>
      </c>
      <c r="D61" s="47" t="s">
        <v>30</v>
      </c>
      <c r="E61" s="55" t="s">
        <v>30</v>
      </c>
      <c r="F61" s="55" t="s">
        <v>30</v>
      </c>
      <c r="G61" s="55" t="s">
        <v>30</v>
      </c>
      <c r="H61" s="52"/>
      <c r="I61" s="55" t="s">
        <v>30</v>
      </c>
      <c r="J61" s="52" t="s">
        <v>34</v>
      </c>
      <c r="K61" s="52" t="s">
        <v>34</v>
      </c>
      <c r="L61" s="52" t="s">
        <v>34</v>
      </c>
      <c r="M61" s="56" t="s">
        <v>34</v>
      </c>
      <c r="N61" s="52" t="s">
        <v>34</v>
      </c>
      <c r="O61" s="52" t="s">
        <v>34</v>
      </c>
      <c r="P61" s="52" t="s">
        <v>34</v>
      </c>
      <c r="Q61" s="56" t="s">
        <v>34</v>
      </c>
      <c r="R61" s="52" t="s">
        <v>34</v>
      </c>
      <c r="S61" s="56" t="s">
        <v>34</v>
      </c>
      <c r="T61" s="52" t="s">
        <v>34</v>
      </c>
      <c r="U61" s="56" t="s">
        <v>34</v>
      </c>
      <c r="V61" s="58" t="s">
        <v>34</v>
      </c>
    </row>
    <row r="62" spans="1:22" s="2" customFormat="1" ht="15" customHeight="1">
      <c r="A62" s="44">
        <v>-5</v>
      </c>
      <c r="B62" s="45" t="s">
        <v>36</v>
      </c>
      <c r="C62" s="46" t="s">
        <v>30</v>
      </c>
      <c r="D62" s="47" t="s">
        <v>30</v>
      </c>
      <c r="E62" s="55" t="s">
        <v>30</v>
      </c>
      <c r="F62" s="55" t="s">
        <v>30</v>
      </c>
      <c r="G62" s="55" t="s">
        <v>30</v>
      </c>
      <c r="H62" s="52"/>
      <c r="I62" s="55" t="s">
        <v>30</v>
      </c>
      <c r="J62" s="47" t="s">
        <v>30</v>
      </c>
      <c r="K62" s="47" t="s">
        <v>30</v>
      </c>
      <c r="L62" s="56" t="s">
        <v>30</v>
      </c>
      <c r="M62" s="52" t="s">
        <v>34</v>
      </c>
      <c r="N62" s="52" t="s">
        <v>34</v>
      </c>
      <c r="O62" s="52" t="s">
        <v>34</v>
      </c>
      <c r="P62" s="52" t="s">
        <v>34</v>
      </c>
      <c r="Q62" s="56" t="s">
        <v>34</v>
      </c>
      <c r="R62" s="52" t="s">
        <v>34</v>
      </c>
      <c r="S62" s="56" t="s">
        <v>34</v>
      </c>
      <c r="T62" s="52" t="s">
        <v>34</v>
      </c>
      <c r="U62" s="56" t="s">
        <v>34</v>
      </c>
      <c r="V62" s="58" t="s">
        <v>34</v>
      </c>
    </row>
    <row r="63" spans="1:22" s="2" customFormat="1" ht="15" customHeight="1">
      <c r="A63" s="44">
        <v>-6</v>
      </c>
      <c r="B63" s="45" t="s">
        <v>37</v>
      </c>
      <c r="C63" s="46" t="s">
        <v>30</v>
      </c>
      <c r="D63" s="47" t="s">
        <v>30</v>
      </c>
      <c r="E63" s="47" t="s">
        <v>30</v>
      </c>
      <c r="F63" s="55" t="s">
        <v>30</v>
      </c>
      <c r="G63" s="55" t="s">
        <v>30</v>
      </c>
      <c r="H63" s="52"/>
      <c r="I63" s="55" t="s">
        <v>30</v>
      </c>
      <c r="J63" s="47" t="s">
        <v>30</v>
      </c>
      <c r="K63" s="47" t="s">
        <v>30</v>
      </c>
      <c r="L63" s="56" t="s">
        <v>30</v>
      </c>
      <c r="M63" s="52" t="s">
        <v>34</v>
      </c>
      <c r="N63" s="52" t="s">
        <v>34</v>
      </c>
      <c r="O63" s="52" t="s">
        <v>34</v>
      </c>
      <c r="P63" s="52" t="s">
        <v>34</v>
      </c>
      <c r="Q63" s="56" t="s">
        <v>34</v>
      </c>
      <c r="R63" s="52" t="s">
        <v>34</v>
      </c>
      <c r="S63" s="56" t="s">
        <v>34</v>
      </c>
      <c r="T63" s="52" t="s">
        <v>34</v>
      </c>
      <c r="U63" s="56" t="s">
        <v>34</v>
      </c>
      <c r="V63" s="58" t="s">
        <v>34</v>
      </c>
    </row>
    <row r="64" spans="1:22" s="2" customFormat="1" ht="15" customHeight="1">
      <c r="A64" s="44">
        <v>-7</v>
      </c>
      <c r="B64" s="45" t="s">
        <v>38</v>
      </c>
      <c r="C64" s="46">
        <f t="shared" si="12"/>
        <v>60425.5531</v>
      </c>
      <c r="D64" s="47">
        <f>SUM(E64:E64)+SUM(I64:I64)</f>
        <v>60305.153099999996</v>
      </c>
      <c r="E64" s="46">
        <f>SUM(F64:G64)</f>
        <v>1703.4430999999988</v>
      </c>
      <c r="F64" s="47">
        <f>F65</f>
        <v>345.16310000000004</v>
      </c>
      <c r="G64" s="47">
        <f>G65</f>
        <v>1358.2799999999988</v>
      </c>
      <c r="H64" s="52"/>
      <c r="I64" s="55">
        <f>SUM(I65:I65)+SUM(I68:I69)</f>
        <v>58601.71</v>
      </c>
      <c r="J64" s="47">
        <f>L64</f>
        <v>120.4</v>
      </c>
      <c r="K64" s="52" t="s">
        <v>34</v>
      </c>
      <c r="L64" s="47">
        <f>SUM(L65:L65)+SUM(L68:L69)</f>
        <v>120.4</v>
      </c>
      <c r="M64" s="47">
        <f>SUM(N64:Q64)+SUM(U64:U64)</f>
        <v>22430.6</v>
      </c>
      <c r="N64" s="52" t="s">
        <v>34</v>
      </c>
      <c r="O64" s="52" t="s">
        <v>34</v>
      </c>
      <c r="P64" s="52" t="s">
        <v>34</v>
      </c>
      <c r="Q64" s="46">
        <f>SUM(R64:T64)</f>
        <v>22340.199999999997</v>
      </c>
      <c r="R64" s="47">
        <f>SUM(R65:R65)+SUM(R68:R69)</f>
        <v>-1598.4</v>
      </c>
      <c r="S64" s="47">
        <f>SUM(S65:S65)+SUM(S68:S69)</f>
        <v>23930.6</v>
      </c>
      <c r="T64" s="47">
        <f>SUM(T65:T65)+SUM(T68:T69)</f>
        <v>8</v>
      </c>
      <c r="U64" s="47">
        <f>SUM(U65:U65)+SUM(U68:U69)</f>
        <v>90.4</v>
      </c>
      <c r="V64" s="58">
        <f>SUM(V65:V65)+SUM(V68:V69)</f>
        <v>47002.6052</v>
      </c>
    </row>
    <row r="65" spans="1:22" s="2" customFormat="1" ht="15" customHeight="1">
      <c r="A65" s="44">
        <v>-8</v>
      </c>
      <c r="B65" s="45" t="s">
        <v>35</v>
      </c>
      <c r="C65" s="46">
        <f t="shared" si="12"/>
        <v>60425.5531</v>
      </c>
      <c r="D65" s="47">
        <f>SUM(E65:E65)+SUM(I65:I65)</f>
        <v>60305.153099999996</v>
      </c>
      <c r="E65" s="46">
        <f>SUM(F65:G65)</f>
        <v>1703.4430999999988</v>
      </c>
      <c r="F65" s="47">
        <f>F98-F58-F70</f>
        <v>345.16310000000004</v>
      </c>
      <c r="G65" s="47">
        <f>G98-G58</f>
        <v>1358.2799999999988</v>
      </c>
      <c r="H65" s="52"/>
      <c r="I65" s="55">
        <v>58601.71</v>
      </c>
      <c r="J65" s="47">
        <f>L65</f>
        <v>120.4</v>
      </c>
      <c r="K65" s="59" t="s">
        <v>102</v>
      </c>
      <c r="L65" s="47">
        <v>120.4</v>
      </c>
      <c r="M65" s="47">
        <f>SUM(N65:Q65)+SUM(U65:U65)</f>
        <v>22430.6</v>
      </c>
      <c r="N65" s="52" t="s">
        <v>34</v>
      </c>
      <c r="O65" s="52" t="s">
        <v>34</v>
      </c>
      <c r="P65" s="52" t="s">
        <v>34</v>
      </c>
      <c r="Q65" s="46">
        <f>SUM(R65:T65)</f>
        <v>22340.199999999997</v>
      </c>
      <c r="R65" s="47">
        <v>-1598.4</v>
      </c>
      <c r="S65" s="46">
        <v>23930.6</v>
      </c>
      <c r="T65" s="47">
        <v>8</v>
      </c>
      <c r="U65" s="46">
        <v>90.4</v>
      </c>
      <c r="V65" s="58">
        <v>47002.6052</v>
      </c>
    </row>
    <row r="66" spans="1:22" s="2" customFormat="1" ht="15" customHeight="1">
      <c r="A66" s="44">
        <v>-9</v>
      </c>
      <c r="B66" s="45" t="s">
        <v>40</v>
      </c>
      <c r="C66" s="46"/>
      <c r="D66" s="47"/>
      <c r="E66" s="47"/>
      <c r="F66" s="47"/>
      <c r="G66" s="46"/>
      <c r="H66" s="52"/>
      <c r="I66" s="55"/>
      <c r="J66" s="47"/>
      <c r="K66" s="47"/>
      <c r="L66" s="47"/>
      <c r="M66" s="47"/>
      <c r="N66" s="52"/>
      <c r="O66" s="52"/>
      <c r="P66" s="52"/>
      <c r="Q66" s="46"/>
      <c r="R66" s="47"/>
      <c r="S66" s="46"/>
      <c r="T66" s="47"/>
      <c r="U66" s="46"/>
      <c r="V66" s="58"/>
    </row>
    <row r="67" spans="1:22" s="2" customFormat="1" ht="15" customHeight="1">
      <c r="A67" s="44">
        <v>-10</v>
      </c>
      <c r="B67" s="45" t="s">
        <v>42</v>
      </c>
      <c r="C67" s="46"/>
      <c r="D67" s="47"/>
      <c r="E67" s="47"/>
      <c r="F67" s="47"/>
      <c r="G67" s="46"/>
      <c r="H67" s="52"/>
      <c r="I67" s="55"/>
      <c r="J67" s="47"/>
      <c r="K67" s="47"/>
      <c r="L67" s="47"/>
      <c r="M67" s="47"/>
      <c r="N67" s="52"/>
      <c r="O67" s="52"/>
      <c r="P67" s="52"/>
      <c r="Q67" s="46"/>
      <c r="R67" s="47"/>
      <c r="S67" s="46"/>
      <c r="T67" s="47"/>
      <c r="U67" s="46"/>
      <c r="V67" s="58"/>
    </row>
    <row r="68" spans="1:22" s="2" customFormat="1" ht="15" customHeight="1">
      <c r="A68" s="44">
        <v>-11</v>
      </c>
      <c r="B68" s="45" t="s">
        <v>36</v>
      </c>
      <c r="C68" s="46" t="s">
        <v>30</v>
      </c>
      <c r="D68" s="47" t="s">
        <v>30</v>
      </c>
      <c r="E68" s="47" t="s">
        <v>30</v>
      </c>
      <c r="F68" s="47" t="s">
        <v>30</v>
      </c>
      <c r="G68" s="46" t="s">
        <v>30</v>
      </c>
      <c r="H68" s="52"/>
      <c r="I68" s="56" t="s">
        <v>30</v>
      </c>
      <c r="J68" s="52" t="s">
        <v>30</v>
      </c>
      <c r="K68" s="56" t="s">
        <v>30</v>
      </c>
      <c r="L68" s="75" t="s">
        <v>30</v>
      </c>
      <c r="M68" s="52" t="s">
        <v>34</v>
      </c>
      <c r="N68" s="52" t="s">
        <v>34</v>
      </c>
      <c r="O68" s="52" t="s">
        <v>34</v>
      </c>
      <c r="P68" s="52" t="s">
        <v>34</v>
      </c>
      <c r="Q68" s="56" t="s">
        <v>34</v>
      </c>
      <c r="R68" s="52" t="s">
        <v>34</v>
      </c>
      <c r="S68" s="56" t="s">
        <v>34</v>
      </c>
      <c r="T68" s="52" t="s">
        <v>34</v>
      </c>
      <c r="U68" s="56" t="s">
        <v>34</v>
      </c>
      <c r="V68" s="58" t="s">
        <v>34</v>
      </c>
    </row>
    <row r="69" spans="1:22" s="2" customFormat="1" ht="15" customHeight="1">
      <c r="A69" s="44">
        <v>-12</v>
      </c>
      <c r="B69" s="45" t="s">
        <v>37</v>
      </c>
      <c r="C69" s="64" t="s">
        <v>30</v>
      </c>
      <c r="D69" s="63" t="s">
        <v>30</v>
      </c>
      <c r="E69" s="63" t="s">
        <v>30</v>
      </c>
      <c r="F69" s="63" t="s">
        <v>30</v>
      </c>
      <c r="G69" s="64" t="s">
        <v>30</v>
      </c>
      <c r="H69" s="74"/>
      <c r="I69" s="73" t="s">
        <v>30</v>
      </c>
      <c r="J69" s="74" t="s">
        <v>30</v>
      </c>
      <c r="K69" s="73" t="s">
        <v>30</v>
      </c>
      <c r="L69" s="76" t="s">
        <v>30</v>
      </c>
      <c r="M69" s="74" t="s">
        <v>34</v>
      </c>
      <c r="N69" s="74" t="s">
        <v>34</v>
      </c>
      <c r="O69" s="74" t="s">
        <v>34</v>
      </c>
      <c r="P69" s="74" t="s">
        <v>34</v>
      </c>
      <c r="Q69" s="73" t="s">
        <v>34</v>
      </c>
      <c r="R69" s="74" t="s">
        <v>34</v>
      </c>
      <c r="S69" s="73" t="s">
        <v>34</v>
      </c>
      <c r="T69" s="74" t="s">
        <v>34</v>
      </c>
      <c r="U69" s="73" t="s">
        <v>34</v>
      </c>
      <c r="V69" s="65" t="s">
        <v>34</v>
      </c>
    </row>
    <row r="70" spans="1:22" s="2" customFormat="1" ht="15" customHeight="1">
      <c r="A70" s="66">
        <v>-13</v>
      </c>
      <c r="B70" s="67" t="s">
        <v>44</v>
      </c>
      <c r="C70" s="46">
        <f t="shared" si="12"/>
        <v>-316.4531</v>
      </c>
      <c r="D70" s="47">
        <f>SUM(E70:E70)+SUM(I70:I70)</f>
        <v>-316.4531</v>
      </c>
      <c r="E70" s="46">
        <f>SUM(F70:G70)</f>
        <v>-316.4531</v>
      </c>
      <c r="F70" s="47">
        <f>SUM(F71:F72)</f>
        <v>-316.4531</v>
      </c>
      <c r="G70" s="47" t="s">
        <v>34</v>
      </c>
      <c r="H70" s="52"/>
      <c r="I70" s="55">
        <f>SUM(I71:I72)</f>
        <v>0</v>
      </c>
      <c r="J70" s="47">
        <f>L70</f>
        <v>0</v>
      </c>
      <c r="K70" s="52" t="s">
        <v>34</v>
      </c>
      <c r="L70" s="46">
        <f>L72</f>
        <v>0</v>
      </c>
      <c r="M70" s="75" t="s">
        <v>30</v>
      </c>
      <c r="N70" s="52" t="s">
        <v>30</v>
      </c>
      <c r="O70" s="56" t="s">
        <v>30</v>
      </c>
      <c r="P70" s="52" t="s">
        <v>30</v>
      </c>
      <c r="Q70" s="56" t="s">
        <v>30</v>
      </c>
      <c r="R70" s="52" t="s">
        <v>30</v>
      </c>
      <c r="S70" s="56" t="s">
        <v>30</v>
      </c>
      <c r="T70" s="52" t="s">
        <v>30</v>
      </c>
      <c r="U70" s="56" t="s">
        <v>30</v>
      </c>
      <c r="V70" s="54" t="s">
        <v>30</v>
      </c>
    </row>
    <row r="71" spans="1:22" s="2" customFormat="1" ht="15" customHeight="1">
      <c r="A71" s="44">
        <v>-14</v>
      </c>
      <c r="B71" s="45" t="s">
        <v>45</v>
      </c>
      <c r="C71" s="46">
        <f t="shared" si="12"/>
        <v>-316.4531</v>
      </c>
      <c r="D71" s="47">
        <f>SUM(E71:E71)+SUM(I71:I71)</f>
        <v>-316.4531</v>
      </c>
      <c r="E71" s="46">
        <f>SUM(F71:G71)</f>
        <v>-316.4531</v>
      </c>
      <c r="F71" s="47">
        <v>-316.4531</v>
      </c>
      <c r="G71" s="47" t="s">
        <v>34</v>
      </c>
      <c r="H71" s="56"/>
      <c r="I71" s="52" t="s">
        <v>30</v>
      </c>
      <c r="J71" s="52" t="s">
        <v>30</v>
      </c>
      <c r="K71" s="97" t="s">
        <v>30</v>
      </c>
      <c r="L71" s="56" t="s">
        <v>30</v>
      </c>
      <c r="M71" s="75" t="s">
        <v>30</v>
      </c>
      <c r="N71" s="52" t="s">
        <v>30</v>
      </c>
      <c r="O71" s="56" t="s">
        <v>30</v>
      </c>
      <c r="P71" s="52" t="s">
        <v>30</v>
      </c>
      <c r="Q71" s="56" t="s">
        <v>30</v>
      </c>
      <c r="R71" s="52" t="s">
        <v>30</v>
      </c>
      <c r="S71" s="56" t="s">
        <v>30</v>
      </c>
      <c r="T71" s="52" t="s">
        <v>30</v>
      </c>
      <c r="U71" s="56" t="s">
        <v>30</v>
      </c>
      <c r="V71" s="54" t="s">
        <v>30</v>
      </c>
    </row>
    <row r="72" spans="1:22" s="2" customFormat="1" ht="15" customHeight="1">
      <c r="A72" s="71">
        <v>-15</v>
      </c>
      <c r="B72" s="72" t="s">
        <v>46</v>
      </c>
      <c r="C72" s="47">
        <f t="shared" si="12"/>
        <v>0</v>
      </c>
      <c r="D72" s="46">
        <f>SUM(E72:E72)+SUM(I72:I72)</f>
        <v>0</v>
      </c>
      <c r="E72" s="74" t="s">
        <v>30</v>
      </c>
      <c r="F72" s="56" t="s">
        <v>30</v>
      </c>
      <c r="G72" s="74" t="s">
        <v>30</v>
      </c>
      <c r="H72" s="56"/>
      <c r="I72" s="47">
        <v>0</v>
      </c>
      <c r="J72" s="46">
        <f>L72</f>
        <v>0</v>
      </c>
      <c r="K72" s="52" t="s">
        <v>34</v>
      </c>
      <c r="L72" s="63">
        <v>0</v>
      </c>
      <c r="M72" s="75" t="s">
        <v>30</v>
      </c>
      <c r="N72" s="52" t="s">
        <v>30</v>
      </c>
      <c r="O72" s="56" t="s">
        <v>30</v>
      </c>
      <c r="P72" s="74" t="s">
        <v>30</v>
      </c>
      <c r="Q72" s="56" t="s">
        <v>30</v>
      </c>
      <c r="R72" s="52" t="s">
        <v>30</v>
      </c>
      <c r="S72" s="56" t="s">
        <v>30</v>
      </c>
      <c r="T72" s="52" t="s">
        <v>30</v>
      </c>
      <c r="U72" s="56" t="s">
        <v>30</v>
      </c>
      <c r="V72" s="54" t="s">
        <v>30</v>
      </c>
    </row>
    <row r="73" spans="1:22" s="2" customFormat="1" ht="15" customHeight="1">
      <c r="A73" s="44">
        <v>-16</v>
      </c>
      <c r="B73" s="45" t="s">
        <v>103</v>
      </c>
      <c r="C73" s="49">
        <f t="shared" si="12"/>
        <v>0</v>
      </c>
      <c r="D73" s="94" t="s">
        <v>30</v>
      </c>
      <c r="E73" s="94" t="s">
        <v>30</v>
      </c>
      <c r="F73" s="94" t="s">
        <v>30</v>
      </c>
      <c r="G73" s="94" t="s">
        <v>30</v>
      </c>
      <c r="H73" s="69"/>
      <c r="I73" s="94" t="s">
        <v>30</v>
      </c>
      <c r="J73" s="70">
        <f>SUM(K73:L73)</f>
        <v>0</v>
      </c>
      <c r="K73" s="49">
        <f>SUM(K74:K78)</f>
        <v>0</v>
      </c>
      <c r="L73" s="52" t="s">
        <v>34</v>
      </c>
      <c r="M73" s="48">
        <f>SUM(N73:Q73)+SUM(U73:U73)</f>
        <v>-4196.9789</v>
      </c>
      <c r="N73" s="49">
        <f>SUM(N74:N78)</f>
        <v>-2398.2669</v>
      </c>
      <c r="O73" s="49">
        <f>SUM(O74:O78)</f>
        <v>-650.3226</v>
      </c>
      <c r="P73" s="52" t="s">
        <v>34</v>
      </c>
      <c r="Q73" s="70">
        <f>SUM(R73:T73)</f>
        <v>-1140.7292</v>
      </c>
      <c r="R73" s="49">
        <f>SUM(R74:R78)</f>
        <v>-1020.3991</v>
      </c>
      <c r="S73" s="49">
        <f>SUM(S74:S78)</f>
        <v>-120.3301</v>
      </c>
      <c r="T73" s="49">
        <f>SUM(T74:T78)</f>
        <v>0</v>
      </c>
      <c r="U73" s="49">
        <f>SUM(U74:U78)</f>
        <v>-7.6602</v>
      </c>
      <c r="V73" s="84" t="s">
        <v>34</v>
      </c>
    </row>
    <row r="74" spans="1:22" s="2" customFormat="1" ht="15" customHeight="1">
      <c r="A74" s="44">
        <v>-17</v>
      </c>
      <c r="B74" s="45" t="s">
        <v>49</v>
      </c>
      <c r="C74" s="52" t="s">
        <v>34</v>
      </c>
      <c r="D74" s="97" t="s">
        <v>30</v>
      </c>
      <c r="E74" s="97" t="s">
        <v>30</v>
      </c>
      <c r="F74" s="97" t="s">
        <v>30</v>
      </c>
      <c r="G74" s="97" t="s">
        <v>30</v>
      </c>
      <c r="H74" s="52"/>
      <c r="I74" s="97" t="s">
        <v>30</v>
      </c>
      <c r="J74" s="56" t="s">
        <v>34</v>
      </c>
      <c r="K74" s="52" t="s">
        <v>34</v>
      </c>
      <c r="L74" s="56" t="s">
        <v>34</v>
      </c>
      <c r="M74" s="53">
        <f>SUM(N74:Q74)+SUM(U74:U74)</f>
        <v>-3048.5895</v>
      </c>
      <c r="N74" s="47">
        <v>-2398.2669</v>
      </c>
      <c r="O74" s="46">
        <v>-650.3226</v>
      </c>
      <c r="P74" s="52" t="s">
        <v>34</v>
      </c>
      <c r="Q74" s="56" t="s">
        <v>34</v>
      </c>
      <c r="R74" s="52" t="s">
        <v>34</v>
      </c>
      <c r="S74" s="56" t="s">
        <v>34</v>
      </c>
      <c r="T74" s="52" t="s">
        <v>34</v>
      </c>
      <c r="U74" s="56" t="s">
        <v>34</v>
      </c>
      <c r="V74" s="58" t="s">
        <v>34</v>
      </c>
    </row>
    <row r="75" spans="1:22" s="2" customFormat="1" ht="15" customHeight="1">
      <c r="A75" s="44">
        <v>-18</v>
      </c>
      <c r="B75" s="45" t="s">
        <v>104</v>
      </c>
      <c r="C75" s="47">
        <f>SUM(D75:D75)+SUM(J75:J75)</f>
        <v>0</v>
      </c>
      <c r="D75" s="97" t="s">
        <v>30</v>
      </c>
      <c r="E75" s="97" t="s">
        <v>30</v>
      </c>
      <c r="F75" s="97" t="s">
        <v>30</v>
      </c>
      <c r="G75" s="97" t="s">
        <v>30</v>
      </c>
      <c r="H75" s="52"/>
      <c r="I75" s="97" t="s">
        <v>30</v>
      </c>
      <c r="J75" s="46">
        <f>SUM(K75:L75)</f>
        <v>0</v>
      </c>
      <c r="K75" s="47">
        <v>0</v>
      </c>
      <c r="L75" s="56" t="s">
        <v>34</v>
      </c>
      <c r="M75" s="53">
        <f>SUM(N75:Q75)+SUM(U75:U75)</f>
        <v>-1140.7292</v>
      </c>
      <c r="N75" s="52" t="s">
        <v>34</v>
      </c>
      <c r="O75" s="56" t="s">
        <v>34</v>
      </c>
      <c r="P75" s="52" t="s">
        <v>34</v>
      </c>
      <c r="Q75" s="46">
        <f>SUM(R75:T75)</f>
        <v>-1140.7292</v>
      </c>
      <c r="R75" s="47">
        <v>-1020.3991</v>
      </c>
      <c r="S75" s="46">
        <v>-120.3301</v>
      </c>
      <c r="T75" s="47">
        <v>0</v>
      </c>
      <c r="U75" s="56" t="s">
        <v>34</v>
      </c>
      <c r="V75" s="58" t="s">
        <v>34</v>
      </c>
    </row>
    <row r="76" spans="1:22" s="2" customFormat="1" ht="15" customHeight="1">
      <c r="A76" s="44">
        <v>-19</v>
      </c>
      <c r="B76" s="45" t="s">
        <v>51</v>
      </c>
      <c r="C76" s="139" t="s">
        <v>34</v>
      </c>
      <c r="D76" s="97" t="s">
        <v>30</v>
      </c>
      <c r="E76" s="97" t="s">
        <v>30</v>
      </c>
      <c r="F76" s="97" t="s">
        <v>30</v>
      </c>
      <c r="G76" s="97" t="s">
        <v>30</v>
      </c>
      <c r="H76" s="52"/>
      <c r="I76" s="97" t="s">
        <v>30</v>
      </c>
      <c r="J76" s="56" t="s">
        <v>34</v>
      </c>
      <c r="K76" s="52" t="s">
        <v>34</v>
      </c>
      <c r="L76" s="56" t="s">
        <v>34</v>
      </c>
      <c r="M76" s="53">
        <f>SUM(N76:Q76)+SUM(U76:U76)</f>
        <v>-7.6602</v>
      </c>
      <c r="N76" s="52" t="s">
        <v>34</v>
      </c>
      <c r="O76" s="56" t="s">
        <v>34</v>
      </c>
      <c r="P76" s="52" t="s">
        <v>34</v>
      </c>
      <c r="Q76" s="56" t="s">
        <v>34</v>
      </c>
      <c r="R76" s="52" t="s">
        <v>34</v>
      </c>
      <c r="S76" s="56" t="s">
        <v>34</v>
      </c>
      <c r="T76" s="52" t="s">
        <v>34</v>
      </c>
      <c r="U76" s="46">
        <v>-7.6602</v>
      </c>
      <c r="V76" s="58" t="s">
        <v>34</v>
      </c>
    </row>
    <row r="77" spans="1:22" s="2" customFormat="1" ht="15" customHeight="1">
      <c r="A77" s="44">
        <v>-20</v>
      </c>
      <c r="B77" s="45" t="s">
        <v>52</v>
      </c>
      <c r="C77" s="139" t="s">
        <v>34</v>
      </c>
      <c r="D77" s="97" t="s">
        <v>30</v>
      </c>
      <c r="E77" s="97" t="s">
        <v>30</v>
      </c>
      <c r="F77" s="97" t="s">
        <v>30</v>
      </c>
      <c r="G77" s="97" t="s">
        <v>30</v>
      </c>
      <c r="H77" s="52"/>
      <c r="I77" s="97" t="s">
        <v>30</v>
      </c>
      <c r="J77" s="56" t="s">
        <v>34</v>
      </c>
      <c r="K77" s="52" t="s">
        <v>34</v>
      </c>
      <c r="L77" s="56" t="s">
        <v>34</v>
      </c>
      <c r="M77" s="52" t="s">
        <v>34</v>
      </c>
      <c r="N77" s="52" t="s">
        <v>34</v>
      </c>
      <c r="O77" s="56" t="s">
        <v>34</v>
      </c>
      <c r="P77" s="52" t="s">
        <v>34</v>
      </c>
      <c r="Q77" s="56" t="s">
        <v>34</v>
      </c>
      <c r="R77" s="52" t="s">
        <v>34</v>
      </c>
      <c r="S77" s="56" t="s">
        <v>34</v>
      </c>
      <c r="T77" s="52" t="s">
        <v>34</v>
      </c>
      <c r="U77" s="56" t="s">
        <v>34</v>
      </c>
      <c r="V77" s="58" t="s">
        <v>34</v>
      </c>
    </row>
    <row r="78" spans="1:22" s="2" customFormat="1" ht="15" customHeight="1">
      <c r="A78" s="44">
        <v>-21</v>
      </c>
      <c r="B78" s="45" t="s">
        <v>53</v>
      </c>
      <c r="C78" s="74" t="s">
        <v>34</v>
      </c>
      <c r="D78" s="101" t="s">
        <v>30</v>
      </c>
      <c r="E78" s="101" t="s">
        <v>30</v>
      </c>
      <c r="F78" s="101" t="s">
        <v>30</v>
      </c>
      <c r="G78" s="101" t="s">
        <v>30</v>
      </c>
      <c r="H78" s="74"/>
      <c r="I78" s="101" t="s">
        <v>30</v>
      </c>
      <c r="J78" s="73" t="s">
        <v>34</v>
      </c>
      <c r="K78" s="74" t="s">
        <v>34</v>
      </c>
      <c r="L78" s="73" t="s">
        <v>34</v>
      </c>
      <c r="M78" s="76" t="s">
        <v>34</v>
      </c>
      <c r="N78" s="74" t="s">
        <v>34</v>
      </c>
      <c r="O78" s="73" t="s">
        <v>34</v>
      </c>
      <c r="P78" s="74" t="s">
        <v>34</v>
      </c>
      <c r="Q78" s="73" t="s">
        <v>34</v>
      </c>
      <c r="R78" s="74" t="s">
        <v>34</v>
      </c>
      <c r="S78" s="73" t="s">
        <v>34</v>
      </c>
      <c r="T78" s="74" t="s">
        <v>34</v>
      </c>
      <c r="U78" s="73" t="s">
        <v>34</v>
      </c>
      <c r="V78" s="77" t="s">
        <v>34</v>
      </c>
    </row>
    <row r="79" spans="1:22" s="2" customFormat="1" ht="15" customHeight="1">
      <c r="A79" s="78">
        <v>-22</v>
      </c>
      <c r="B79" s="79" t="s">
        <v>54</v>
      </c>
      <c r="C79" s="47" t="s">
        <v>34</v>
      </c>
      <c r="D79" s="101" t="s">
        <v>30</v>
      </c>
      <c r="E79" s="101" t="s">
        <v>30</v>
      </c>
      <c r="F79" s="101" t="s">
        <v>30</v>
      </c>
      <c r="G79" s="101" t="s">
        <v>30</v>
      </c>
      <c r="H79" s="81"/>
      <c r="I79" s="101" t="s">
        <v>30</v>
      </c>
      <c r="J79" s="46" t="s">
        <v>34</v>
      </c>
      <c r="K79" s="47" t="s">
        <v>34</v>
      </c>
      <c r="L79" s="56" t="s">
        <v>34</v>
      </c>
      <c r="M79" s="53">
        <f>SUM(N79:Q79)+SUM(U79:U79)</f>
        <v>10.600000000000001</v>
      </c>
      <c r="N79" s="47" t="s">
        <v>34</v>
      </c>
      <c r="O79" s="46">
        <v>4.9</v>
      </c>
      <c r="P79" s="47">
        <v>5.7</v>
      </c>
      <c r="Q79" s="73" t="s">
        <v>34</v>
      </c>
      <c r="R79" s="52" t="s">
        <v>34</v>
      </c>
      <c r="S79" s="52" t="s">
        <v>34</v>
      </c>
      <c r="T79" s="52" t="s">
        <v>34</v>
      </c>
      <c r="U79" s="52" t="s">
        <v>34</v>
      </c>
      <c r="V79" s="54" t="s">
        <v>34</v>
      </c>
    </row>
    <row r="80" spans="1:22" s="2" customFormat="1" ht="15" customHeight="1">
      <c r="A80" s="44">
        <v>-23</v>
      </c>
      <c r="B80" s="45" t="s">
        <v>55</v>
      </c>
      <c r="C80" s="69" t="s">
        <v>30</v>
      </c>
      <c r="D80" s="69" t="s">
        <v>30</v>
      </c>
      <c r="E80" s="68" t="s">
        <v>30</v>
      </c>
      <c r="F80" s="69" t="s">
        <v>30</v>
      </c>
      <c r="G80" s="69" t="s">
        <v>30</v>
      </c>
      <c r="H80" s="69"/>
      <c r="I80" s="69" t="s">
        <v>30</v>
      </c>
      <c r="J80" s="69" t="s">
        <v>30</v>
      </c>
      <c r="K80" s="69" t="s">
        <v>30</v>
      </c>
      <c r="L80" s="111" t="s">
        <v>30</v>
      </c>
      <c r="M80" s="111" t="s">
        <v>30</v>
      </c>
      <c r="N80" s="69" t="s">
        <v>30</v>
      </c>
      <c r="O80" s="68" t="s">
        <v>30</v>
      </c>
      <c r="P80" s="69" t="s">
        <v>30</v>
      </c>
      <c r="Q80" s="68" t="s">
        <v>30</v>
      </c>
      <c r="R80" s="69" t="s">
        <v>30</v>
      </c>
      <c r="S80" s="68" t="s">
        <v>30</v>
      </c>
      <c r="T80" s="69" t="s">
        <v>30</v>
      </c>
      <c r="U80" s="68" t="s">
        <v>30</v>
      </c>
      <c r="V80" s="84" t="s">
        <v>34</v>
      </c>
    </row>
    <row r="81" spans="1:22" s="2" customFormat="1" ht="15" customHeight="1">
      <c r="A81" s="44">
        <v>-24</v>
      </c>
      <c r="B81" s="45" t="s">
        <v>56</v>
      </c>
      <c r="C81" s="140" t="str">
        <f>D81</f>
        <v>(3.7)</v>
      </c>
      <c r="D81" s="141" t="str">
        <f>E81</f>
        <v>(3.7)</v>
      </c>
      <c r="E81" s="89" t="str">
        <f>F81</f>
        <v>(3.7)</v>
      </c>
      <c r="F81" s="88" t="s">
        <v>105</v>
      </c>
      <c r="G81" s="63" t="s">
        <v>34</v>
      </c>
      <c r="H81" s="74"/>
      <c r="I81" s="73" t="s">
        <v>30</v>
      </c>
      <c r="J81" s="74" t="s">
        <v>30</v>
      </c>
      <c r="K81" s="73" t="s">
        <v>30</v>
      </c>
      <c r="L81" s="76" t="s">
        <v>30</v>
      </c>
      <c r="M81" s="76" t="s">
        <v>30</v>
      </c>
      <c r="N81" s="74" t="s">
        <v>30</v>
      </c>
      <c r="O81" s="73" t="s">
        <v>30</v>
      </c>
      <c r="P81" s="74" t="s">
        <v>30</v>
      </c>
      <c r="Q81" s="73" t="s">
        <v>30</v>
      </c>
      <c r="R81" s="74" t="s">
        <v>30</v>
      </c>
      <c r="S81" s="73" t="s">
        <v>30</v>
      </c>
      <c r="T81" s="74" t="s">
        <v>30</v>
      </c>
      <c r="U81" s="73" t="s">
        <v>30</v>
      </c>
      <c r="V81" s="77" t="s">
        <v>34</v>
      </c>
    </row>
    <row r="82" spans="1:22" s="2" customFormat="1" ht="15" customHeight="1">
      <c r="A82" s="66">
        <v>-25</v>
      </c>
      <c r="B82" s="67" t="s">
        <v>106</v>
      </c>
      <c r="C82" s="56" t="s">
        <v>30</v>
      </c>
      <c r="D82" s="52" t="s">
        <v>30</v>
      </c>
      <c r="E82" s="56" t="s">
        <v>30</v>
      </c>
      <c r="F82" s="52" t="s">
        <v>30</v>
      </c>
      <c r="G82" s="56" t="s">
        <v>30</v>
      </c>
      <c r="H82" s="52"/>
      <c r="I82" s="56" t="s">
        <v>30</v>
      </c>
      <c r="J82" s="52" t="s">
        <v>30</v>
      </c>
      <c r="K82" s="56" t="s">
        <v>30</v>
      </c>
      <c r="L82" s="75" t="s">
        <v>30</v>
      </c>
      <c r="M82" s="75" t="s">
        <v>30</v>
      </c>
      <c r="N82" s="52" t="s">
        <v>30</v>
      </c>
      <c r="O82" s="56" t="s">
        <v>30</v>
      </c>
      <c r="P82" s="52" t="s">
        <v>30</v>
      </c>
      <c r="Q82" s="56" t="s">
        <v>30</v>
      </c>
      <c r="R82" s="52" t="s">
        <v>30</v>
      </c>
      <c r="S82" s="56" t="s">
        <v>30</v>
      </c>
      <c r="T82" s="52" t="s">
        <v>30</v>
      </c>
      <c r="U82" s="56" t="s">
        <v>30</v>
      </c>
      <c r="V82" s="54" t="s">
        <v>30</v>
      </c>
    </row>
    <row r="83" spans="1:22" s="2" customFormat="1" ht="15" customHeight="1">
      <c r="A83" s="44">
        <v>-26</v>
      </c>
      <c r="B83" s="45" t="s">
        <v>107</v>
      </c>
      <c r="C83" s="56" t="s">
        <v>30</v>
      </c>
      <c r="D83" s="52" t="s">
        <v>30</v>
      </c>
      <c r="E83" s="56" t="s">
        <v>30</v>
      </c>
      <c r="F83" s="52" t="s">
        <v>30</v>
      </c>
      <c r="G83" s="56" t="s">
        <v>30</v>
      </c>
      <c r="H83" s="52"/>
      <c r="I83" s="56" t="s">
        <v>30</v>
      </c>
      <c r="J83" s="52" t="s">
        <v>30</v>
      </c>
      <c r="K83" s="56" t="s">
        <v>30</v>
      </c>
      <c r="L83" s="75" t="s">
        <v>30</v>
      </c>
      <c r="M83" s="75" t="s">
        <v>30</v>
      </c>
      <c r="N83" s="52" t="s">
        <v>30</v>
      </c>
      <c r="O83" s="56" t="s">
        <v>30</v>
      </c>
      <c r="P83" s="52" t="s">
        <v>30</v>
      </c>
      <c r="Q83" s="56" t="s">
        <v>30</v>
      </c>
      <c r="R83" s="52" t="s">
        <v>30</v>
      </c>
      <c r="S83" s="56" t="s">
        <v>30</v>
      </c>
      <c r="T83" s="52" t="s">
        <v>30</v>
      </c>
      <c r="U83" s="56" t="s">
        <v>30</v>
      </c>
      <c r="V83" s="54" t="s">
        <v>30</v>
      </c>
    </row>
    <row r="84" spans="1:22" s="2" customFormat="1" ht="15" customHeight="1">
      <c r="A84" s="44">
        <v>-27</v>
      </c>
      <c r="B84" s="45" t="s">
        <v>63</v>
      </c>
      <c r="C84" s="56" t="s">
        <v>30</v>
      </c>
      <c r="D84" s="52" t="s">
        <v>30</v>
      </c>
      <c r="E84" s="56" t="s">
        <v>30</v>
      </c>
      <c r="F84" s="52" t="s">
        <v>30</v>
      </c>
      <c r="G84" s="56" t="s">
        <v>30</v>
      </c>
      <c r="H84" s="52"/>
      <c r="I84" s="56" t="s">
        <v>30</v>
      </c>
      <c r="J84" s="52" t="s">
        <v>30</v>
      </c>
      <c r="K84" s="56" t="s">
        <v>30</v>
      </c>
      <c r="L84" s="75" t="s">
        <v>30</v>
      </c>
      <c r="M84" s="75" t="s">
        <v>30</v>
      </c>
      <c r="N84" s="52" t="s">
        <v>30</v>
      </c>
      <c r="O84" s="56" t="s">
        <v>30</v>
      </c>
      <c r="P84" s="52" t="s">
        <v>30</v>
      </c>
      <c r="Q84" s="56" t="s">
        <v>30</v>
      </c>
      <c r="R84" s="52" t="s">
        <v>30</v>
      </c>
      <c r="S84" s="56" t="s">
        <v>30</v>
      </c>
      <c r="T84" s="52" t="s">
        <v>30</v>
      </c>
      <c r="U84" s="56" t="s">
        <v>30</v>
      </c>
      <c r="V84" s="54" t="s">
        <v>30</v>
      </c>
    </row>
    <row r="85" spans="1:22" s="2" customFormat="1" ht="15" customHeight="1">
      <c r="A85" s="44">
        <v>-28</v>
      </c>
      <c r="B85" s="45" t="s">
        <v>64</v>
      </c>
      <c r="C85" s="56" t="s">
        <v>30</v>
      </c>
      <c r="D85" s="52" t="s">
        <v>30</v>
      </c>
      <c r="E85" s="56" t="s">
        <v>30</v>
      </c>
      <c r="F85" s="52" t="s">
        <v>30</v>
      </c>
      <c r="G85" s="56" t="s">
        <v>30</v>
      </c>
      <c r="H85" s="52"/>
      <c r="I85" s="56" t="s">
        <v>30</v>
      </c>
      <c r="J85" s="52" t="s">
        <v>30</v>
      </c>
      <c r="K85" s="56" t="s">
        <v>30</v>
      </c>
      <c r="L85" s="75" t="s">
        <v>30</v>
      </c>
      <c r="M85" s="75" t="s">
        <v>30</v>
      </c>
      <c r="N85" s="52" t="s">
        <v>30</v>
      </c>
      <c r="O85" s="56" t="s">
        <v>30</v>
      </c>
      <c r="P85" s="52" t="s">
        <v>30</v>
      </c>
      <c r="Q85" s="56" t="s">
        <v>30</v>
      </c>
      <c r="R85" s="52" t="s">
        <v>30</v>
      </c>
      <c r="S85" s="56" t="s">
        <v>30</v>
      </c>
      <c r="T85" s="52" t="s">
        <v>30</v>
      </c>
      <c r="U85" s="56" t="s">
        <v>30</v>
      </c>
      <c r="V85" s="54" t="s">
        <v>30</v>
      </c>
    </row>
    <row r="86" spans="1:22" s="2" customFormat="1" ht="15" customHeight="1">
      <c r="A86" s="44">
        <v>-29</v>
      </c>
      <c r="B86" s="45" t="s">
        <v>65</v>
      </c>
      <c r="C86" s="56" t="s">
        <v>30</v>
      </c>
      <c r="D86" s="52" t="s">
        <v>30</v>
      </c>
      <c r="E86" s="56" t="s">
        <v>30</v>
      </c>
      <c r="F86" s="52" t="s">
        <v>30</v>
      </c>
      <c r="G86" s="56" t="s">
        <v>30</v>
      </c>
      <c r="H86" s="52"/>
      <c r="I86" s="56" t="s">
        <v>30</v>
      </c>
      <c r="J86" s="52" t="s">
        <v>30</v>
      </c>
      <c r="K86" s="56" t="s">
        <v>30</v>
      </c>
      <c r="L86" s="75" t="s">
        <v>30</v>
      </c>
      <c r="M86" s="75" t="s">
        <v>30</v>
      </c>
      <c r="N86" s="52" t="s">
        <v>30</v>
      </c>
      <c r="O86" s="56" t="s">
        <v>30</v>
      </c>
      <c r="P86" s="52" t="s">
        <v>30</v>
      </c>
      <c r="Q86" s="56" t="s">
        <v>30</v>
      </c>
      <c r="R86" s="52" t="s">
        <v>30</v>
      </c>
      <c r="S86" s="56" t="s">
        <v>30</v>
      </c>
      <c r="T86" s="52" t="s">
        <v>30</v>
      </c>
      <c r="U86" s="56" t="s">
        <v>30</v>
      </c>
      <c r="V86" s="54" t="s">
        <v>30</v>
      </c>
    </row>
    <row r="87" spans="1:22" s="2" customFormat="1" ht="15" customHeight="1">
      <c r="A87" s="44">
        <v>-30</v>
      </c>
      <c r="B87" s="45" t="s">
        <v>66</v>
      </c>
      <c r="C87" s="56" t="s">
        <v>30</v>
      </c>
      <c r="D87" s="52" t="s">
        <v>30</v>
      </c>
      <c r="E87" s="56" t="s">
        <v>30</v>
      </c>
      <c r="F87" s="52" t="s">
        <v>30</v>
      </c>
      <c r="G87" s="56" t="s">
        <v>30</v>
      </c>
      <c r="H87" s="52"/>
      <c r="I87" s="56" t="s">
        <v>30</v>
      </c>
      <c r="J87" s="52" t="s">
        <v>30</v>
      </c>
      <c r="K87" s="56" t="s">
        <v>30</v>
      </c>
      <c r="L87" s="75" t="s">
        <v>30</v>
      </c>
      <c r="M87" s="75" t="s">
        <v>30</v>
      </c>
      <c r="N87" s="52" t="s">
        <v>30</v>
      </c>
      <c r="O87" s="56" t="s">
        <v>30</v>
      </c>
      <c r="P87" s="52" t="s">
        <v>30</v>
      </c>
      <c r="Q87" s="56" t="s">
        <v>30</v>
      </c>
      <c r="R87" s="52" t="s">
        <v>30</v>
      </c>
      <c r="S87" s="56" t="s">
        <v>30</v>
      </c>
      <c r="T87" s="52" t="s">
        <v>30</v>
      </c>
      <c r="U87" s="56" t="s">
        <v>30</v>
      </c>
      <c r="V87" s="54" t="s">
        <v>30</v>
      </c>
    </row>
    <row r="88" spans="1:22" s="2" customFormat="1" ht="15" customHeight="1">
      <c r="A88" s="44">
        <v>-31</v>
      </c>
      <c r="B88" s="45" t="s">
        <v>67</v>
      </c>
      <c r="C88" s="56" t="s">
        <v>30</v>
      </c>
      <c r="D88" s="52" t="s">
        <v>30</v>
      </c>
      <c r="E88" s="56" t="s">
        <v>30</v>
      </c>
      <c r="F88" s="52" t="s">
        <v>30</v>
      </c>
      <c r="G88" s="56" t="s">
        <v>30</v>
      </c>
      <c r="H88" s="52"/>
      <c r="I88" s="56" t="s">
        <v>30</v>
      </c>
      <c r="J88" s="52" t="s">
        <v>30</v>
      </c>
      <c r="K88" s="56" t="s">
        <v>30</v>
      </c>
      <c r="L88" s="75" t="s">
        <v>30</v>
      </c>
      <c r="M88" s="75" t="s">
        <v>30</v>
      </c>
      <c r="N88" s="52" t="s">
        <v>30</v>
      </c>
      <c r="O88" s="56" t="s">
        <v>30</v>
      </c>
      <c r="P88" s="52" t="s">
        <v>30</v>
      </c>
      <c r="Q88" s="56" t="s">
        <v>30</v>
      </c>
      <c r="R88" s="52" t="s">
        <v>30</v>
      </c>
      <c r="S88" s="56" t="s">
        <v>30</v>
      </c>
      <c r="T88" s="52" t="s">
        <v>30</v>
      </c>
      <c r="U88" s="56" t="s">
        <v>30</v>
      </c>
      <c r="V88" s="54" t="s">
        <v>30</v>
      </c>
    </row>
    <row r="89" spans="1:22" s="2" customFormat="1" ht="15" customHeight="1">
      <c r="A89" s="44">
        <v>-32</v>
      </c>
      <c r="B89" s="45" t="s">
        <v>68</v>
      </c>
      <c r="C89" s="56" t="s">
        <v>30</v>
      </c>
      <c r="D89" s="52" t="s">
        <v>30</v>
      </c>
      <c r="E89" s="56" t="s">
        <v>30</v>
      </c>
      <c r="F89" s="52" t="s">
        <v>30</v>
      </c>
      <c r="G89" s="56" t="s">
        <v>30</v>
      </c>
      <c r="H89" s="52"/>
      <c r="I89" s="56" t="s">
        <v>30</v>
      </c>
      <c r="J89" s="52" t="s">
        <v>30</v>
      </c>
      <c r="K89" s="56" t="s">
        <v>30</v>
      </c>
      <c r="L89" s="75" t="s">
        <v>30</v>
      </c>
      <c r="M89" s="75" t="s">
        <v>30</v>
      </c>
      <c r="N89" s="52" t="s">
        <v>30</v>
      </c>
      <c r="O89" s="56" t="s">
        <v>30</v>
      </c>
      <c r="P89" s="52" t="s">
        <v>30</v>
      </c>
      <c r="Q89" s="75" t="s">
        <v>30</v>
      </c>
      <c r="R89" s="52" t="s">
        <v>30</v>
      </c>
      <c r="S89" s="56" t="s">
        <v>30</v>
      </c>
      <c r="T89" s="52" t="s">
        <v>30</v>
      </c>
      <c r="U89" s="56" t="s">
        <v>30</v>
      </c>
      <c r="V89" s="54" t="s">
        <v>30</v>
      </c>
    </row>
    <row r="90" spans="1:22" s="2" customFormat="1" ht="15" customHeight="1">
      <c r="A90" s="71">
        <v>-33</v>
      </c>
      <c r="B90" s="72" t="s">
        <v>69</v>
      </c>
      <c r="C90" s="56" t="s">
        <v>30</v>
      </c>
      <c r="D90" s="52" t="s">
        <v>30</v>
      </c>
      <c r="E90" s="56" t="s">
        <v>30</v>
      </c>
      <c r="F90" s="52" t="s">
        <v>30</v>
      </c>
      <c r="G90" s="56" t="s">
        <v>30</v>
      </c>
      <c r="H90" s="52"/>
      <c r="I90" s="56" t="s">
        <v>30</v>
      </c>
      <c r="J90" s="52" t="s">
        <v>30</v>
      </c>
      <c r="K90" s="56" t="s">
        <v>30</v>
      </c>
      <c r="L90" s="75" t="s">
        <v>30</v>
      </c>
      <c r="M90" s="75" t="s">
        <v>30</v>
      </c>
      <c r="N90" s="52" t="s">
        <v>30</v>
      </c>
      <c r="O90" s="56" t="s">
        <v>30</v>
      </c>
      <c r="P90" s="75" t="s">
        <v>30</v>
      </c>
      <c r="Q90" s="142" t="s">
        <v>30</v>
      </c>
      <c r="R90" s="143" t="s">
        <v>30</v>
      </c>
      <c r="S90" s="62" t="s">
        <v>30</v>
      </c>
      <c r="T90" s="74" t="s">
        <v>30</v>
      </c>
      <c r="U90" s="56" t="s">
        <v>30</v>
      </c>
      <c r="V90" s="54" t="s">
        <v>30</v>
      </c>
    </row>
    <row r="91" spans="1:22" s="2" customFormat="1" ht="15" customHeight="1">
      <c r="A91" s="44">
        <v>-34</v>
      </c>
      <c r="B91" s="45" t="s">
        <v>70</v>
      </c>
      <c r="C91" s="80" t="s">
        <v>30</v>
      </c>
      <c r="D91" s="81" t="s">
        <v>30</v>
      </c>
      <c r="E91" s="80" t="s">
        <v>30</v>
      </c>
      <c r="F91" s="81" t="s">
        <v>30</v>
      </c>
      <c r="G91" s="80" t="s">
        <v>30</v>
      </c>
      <c r="H91" s="81"/>
      <c r="I91" s="80" t="s">
        <v>30</v>
      </c>
      <c r="J91" s="81" t="s">
        <v>30</v>
      </c>
      <c r="K91" s="80" t="s">
        <v>30</v>
      </c>
      <c r="L91" s="144" t="s">
        <v>30</v>
      </c>
      <c r="M91" s="144" t="s">
        <v>30</v>
      </c>
      <c r="N91" s="81" t="s">
        <v>30</v>
      </c>
      <c r="O91" s="80" t="s">
        <v>30</v>
      </c>
      <c r="P91" s="81" t="s">
        <v>30</v>
      </c>
      <c r="Q91" s="73" t="s">
        <v>30</v>
      </c>
      <c r="R91" s="74" t="s">
        <v>30</v>
      </c>
      <c r="S91" s="73" t="s">
        <v>30</v>
      </c>
      <c r="T91" s="74" t="s">
        <v>30</v>
      </c>
      <c r="U91" s="80" t="s">
        <v>30</v>
      </c>
      <c r="V91" s="110" t="s">
        <v>30</v>
      </c>
    </row>
    <row r="92" spans="1:22" s="2" customFormat="1" ht="15" customHeight="1">
      <c r="A92" s="66">
        <v>-35</v>
      </c>
      <c r="B92" s="67" t="s">
        <v>71</v>
      </c>
      <c r="C92" s="46">
        <f aca="true" t="shared" si="13" ref="C92:C98">SUM(D92:D92)+SUM(J92:J92)</f>
        <v>818.7825</v>
      </c>
      <c r="D92" s="47" t="s">
        <v>30</v>
      </c>
      <c r="E92" s="46" t="s">
        <v>30</v>
      </c>
      <c r="F92" s="49" t="s">
        <v>30</v>
      </c>
      <c r="G92" s="49" t="s">
        <v>30</v>
      </c>
      <c r="H92" s="56"/>
      <c r="I92" s="49" t="s">
        <v>30</v>
      </c>
      <c r="J92" s="47">
        <f aca="true" t="shared" si="14" ref="J92:J98">SUM(K92:L92)</f>
        <v>818.7825</v>
      </c>
      <c r="K92" s="49">
        <f>SUM(K93:K94)</f>
        <v>113.2825</v>
      </c>
      <c r="L92" s="46">
        <f>L94</f>
        <v>705.5</v>
      </c>
      <c r="M92" s="53">
        <f>SUM(N92:Q92)+SUM(U92:U92)</f>
        <v>4015.578899999998</v>
      </c>
      <c r="N92" s="47">
        <f>SUM(N93:N94)</f>
        <v>2398.2669</v>
      </c>
      <c r="O92" s="47">
        <f>SUM(O93:O94)</f>
        <v>644.6225999999999</v>
      </c>
      <c r="P92" s="47">
        <f>P93</f>
        <v>-5.7</v>
      </c>
      <c r="Q92" s="46">
        <f aca="true" t="shared" si="15" ref="Q92:Q97">SUM(R92:T92)</f>
        <v>1140.7291999999977</v>
      </c>
      <c r="R92" s="47">
        <f>SUM(R93:R94)</f>
        <v>25174.2077</v>
      </c>
      <c r="S92" s="47">
        <f>SUM(S93:S94)</f>
        <v>-24024.1261</v>
      </c>
      <c r="T92" s="47">
        <f>SUM(T93:T94)</f>
        <v>-9.3524</v>
      </c>
      <c r="U92" s="47">
        <f>SUM(U93:U94)</f>
        <v>-162.3398</v>
      </c>
      <c r="V92" s="54" t="s">
        <v>30</v>
      </c>
    </row>
    <row r="93" spans="1:22" s="2" customFormat="1" ht="15" customHeight="1">
      <c r="A93" s="44">
        <v>-36</v>
      </c>
      <c r="B93" s="45" t="s">
        <v>72</v>
      </c>
      <c r="C93" s="46">
        <f t="shared" si="13"/>
        <v>0</v>
      </c>
      <c r="D93" s="52" t="s">
        <v>30</v>
      </c>
      <c r="E93" s="52" t="s">
        <v>30</v>
      </c>
      <c r="F93" s="52" t="s">
        <v>30</v>
      </c>
      <c r="G93" s="52" t="s">
        <v>30</v>
      </c>
      <c r="H93" s="52"/>
      <c r="I93" s="52" t="s">
        <v>30</v>
      </c>
      <c r="J93" s="47">
        <f t="shared" si="14"/>
        <v>0</v>
      </c>
      <c r="K93" s="46">
        <f>-K75</f>
        <v>0</v>
      </c>
      <c r="L93" s="75" t="s">
        <v>34</v>
      </c>
      <c r="M93" s="53">
        <f aca="true" t="shared" si="16" ref="M93:M98">SUM(N93:Q93)+SUM(U93:U93)</f>
        <v>4185.5789</v>
      </c>
      <c r="N93" s="47">
        <f>-N74</f>
        <v>2398.2669</v>
      </c>
      <c r="O93" s="47">
        <f>-(O74+P79)</f>
        <v>644.6225999999999</v>
      </c>
      <c r="P93" s="47">
        <f>-P79</f>
        <v>-5.7</v>
      </c>
      <c r="Q93" s="46">
        <f t="shared" si="15"/>
        <v>1140.7292</v>
      </c>
      <c r="R93" s="47">
        <f>-R75</f>
        <v>1020.3991</v>
      </c>
      <c r="S93" s="47">
        <f>-S75</f>
        <v>120.3301</v>
      </c>
      <c r="T93" s="47">
        <f>-T75</f>
        <v>0</v>
      </c>
      <c r="U93" s="47">
        <f>-U76</f>
        <v>7.6602</v>
      </c>
      <c r="V93" s="54" t="s">
        <v>30</v>
      </c>
    </row>
    <row r="94" spans="1:22" s="2" customFormat="1" ht="15" customHeight="1">
      <c r="A94" s="71">
        <v>-37</v>
      </c>
      <c r="B94" s="72" t="s">
        <v>73</v>
      </c>
      <c r="C94" s="145">
        <f t="shared" si="13"/>
        <v>818.7825</v>
      </c>
      <c r="D94" s="90" t="s">
        <v>30</v>
      </c>
      <c r="E94" s="90" t="s">
        <v>30</v>
      </c>
      <c r="F94" s="90" t="s">
        <v>30</v>
      </c>
      <c r="G94" s="63" t="s">
        <v>30</v>
      </c>
      <c r="H94" s="101"/>
      <c r="I94" s="64" t="s">
        <v>30</v>
      </c>
      <c r="J94" s="47">
        <f t="shared" si="14"/>
        <v>818.7825</v>
      </c>
      <c r="K94" s="63">
        <v>113.2825</v>
      </c>
      <c r="L94" s="63">
        <v>705.5</v>
      </c>
      <c r="M94" s="53">
        <f t="shared" si="16"/>
        <v>-170.00000000000023</v>
      </c>
      <c r="N94" s="74" t="s">
        <v>34</v>
      </c>
      <c r="O94" s="74" t="s">
        <v>34</v>
      </c>
      <c r="P94" s="74" t="s">
        <v>34</v>
      </c>
      <c r="Q94" s="46">
        <f t="shared" si="15"/>
        <v>-2.3803181647963356E-13</v>
      </c>
      <c r="R94" s="63">
        <v>24153.8086</v>
      </c>
      <c r="S94" s="64">
        <v>-24144.4562</v>
      </c>
      <c r="T94" s="63">
        <v>-9.3524</v>
      </c>
      <c r="U94" s="90">
        <v>-170</v>
      </c>
      <c r="V94" s="54" t="s">
        <v>30</v>
      </c>
    </row>
    <row r="95" spans="1:22" s="2" customFormat="1" ht="15" customHeight="1">
      <c r="A95" s="44">
        <v>-38</v>
      </c>
      <c r="B95" s="45" t="s">
        <v>74</v>
      </c>
      <c r="C95" s="70">
        <f t="shared" si="13"/>
        <v>0</v>
      </c>
      <c r="D95" s="49">
        <f>SUM(E95:E95)+SUM(I95:I95)</f>
        <v>0</v>
      </c>
      <c r="E95" s="70">
        <f>SUM(F95:G95)</f>
        <v>0</v>
      </c>
      <c r="F95" s="49">
        <f>SUM(F96:F97)</f>
        <v>0</v>
      </c>
      <c r="G95" s="49">
        <f>SUM(G96:G97)</f>
        <v>0</v>
      </c>
      <c r="H95" s="146" t="str">
        <f>H96</f>
        <v>(9.9)</v>
      </c>
      <c r="I95" s="49">
        <f>SUM(I96:I97)</f>
        <v>0</v>
      </c>
      <c r="J95" s="49">
        <f t="shared" si="14"/>
        <v>0</v>
      </c>
      <c r="K95" s="47">
        <f>SUM(K96:K97)</f>
        <v>0</v>
      </c>
      <c r="L95" s="46" t="s">
        <v>34</v>
      </c>
      <c r="M95" s="49">
        <f t="shared" si="16"/>
        <v>0</v>
      </c>
      <c r="N95" s="69" t="s">
        <v>34</v>
      </c>
      <c r="O95" s="69" t="s">
        <v>34</v>
      </c>
      <c r="P95" s="69" t="s">
        <v>34</v>
      </c>
      <c r="Q95" s="70">
        <f t="shared" si="15"/>
        <v>0</v>
      </c>
      <c r="R95" s="47">
        <f>SUM(R96:R97)</f>
        <v>0</v>
      </c>
      <c r="S95" s="47">
        <f>SUM(S96:S97)</f>
        <v>0</v>
      </c>
      <c r="T95" s="47">
        <f>SUM(T96:T97)</f>
        <v>0</v>
      </c>
      <c r="U95" s="47" t="s">
        <v>34</v>
      </c>
      <c r="V95" s="84" t="s">
        <v>30</v>
      </c>
    </row>
    <row r="96" spans="1:22" s="2" customFormat="1" ht="15" customHeight="1">
      <c r="A96" s="44">
        <v>-39</v>
      </c>
      <c r="B96" s="45" t="s">
        <v>75</v>
      </c>
      <c r="C96" s="46" t="s">
        <v>34</v>
      </c>
      <c r="D96" s="47" t="s">
        <v>34</v>
      </c>
      <c r="E96" s="46" t="s">
        <v>34</v>
      </c>
      <c r="F96" s="47" t="s">
        <v>34</v>
      </c>
      <c r="G96" s="46" t="s">
        <v>34</v>
      </c>
      <c r="H96" s="59" t="s">
        <v>108</v>
      </c>
      <c r="I96" s="46" t="s">
        <v>34</v>
      </c>
      <c r="J96" s="47" t="s">
        <v>34</v>
      </c>
      <c r="K96" s="46" t="s">
        <v>34</v>
      </c>
      <c r="L96" s="53" t="s">
        <v>34</v>
      </c>
      <c r="M96" s="53" t="s">
        <v>34</v>
      </c>
      <c r="N96" s="52" t="s">
        <v>34</v>
      </c>
      <c r="O96" s="56" t="s">
        <v>34</v>
      </c>
      <c r="P96" s="52" t="s">
        <v>34</v>
      </c>
      <c r="Q96" s="46" t="s">
        <v>34</v>
      </c>
      <c r="R96" s="47" t="s">
        <v>34</v>
      </c>
      <c r="S96" s="46" t="s">
        <v>34</v>
      </c>
      <c r="T96" s="47" t="s">
        <v>34</v>
      </c>
      <c r="U96" s="46" t="s">
        <v>34</v>
      </c>
      <c r="V96" s="54" t="s">
        <v>30</v>
      </c>
    </row>
    <row r="97" spans="1:22" s="2" customFormat="1" ht="15" customHeight="1">
      <c r="A97" s="44">
        <v>-40</v>
      </c>
      <c r="B97" s="45" t="s">
        <v>76</v>
      </c>
      <c r="C97" s="64">
        <f t="shared" si="13"/>
        <v>0</v>
      </c>
      <c r="D97" s="63">
        <f>SUM(E97:E97)+SUM(I97:I97)</f>
        <v>0</v>
      </c>
      <c r="E97" s="64">
        <f>SUM(F97:G97)</f>
        <v>0</v>
      </c>
      <c r="F97" s="63">
        <v>0</v>
      </c>
      <c r="G97" s="64">
        <v>0</v>
      </c>
      <c r="H97" s="74"/>
      <c r="I97" s="64">
        <v>0</v>
      </c>
      <c r="J97" s="63">
        <f t="shared" si="14"/>
        <v>0</v>
      </c>
      <c r="K97" s="64">
        <v>0</v>
      </c>
      <c r="L97" s="61" t="s">
        <v>34</v>
      </c>
      <c r="M97" s="61">
        <f t="shared" si="16"/>
        <v>0</v>
      </c>
      <c r="N97" s="74" t="s">
        <v>34</v>
      </c>
      <c r="O97" s="74" t="s">
        <v>34</v>
      </c>
      <c r="P97" s="74" t="s">
        <v>34</v>
      </c>
      <c r="Q97" s="64">
        <f t="shared" si="15"/>
        <v>0</v>
      </c>
      <c r="R97" s="63">
        <v>0</v>
      </c>
      <c r="S97" s="64">
        <v>0</v>
      </c>
      <c r="T97" s="63">
        <v>0</v>
      </c>
      <c r="U97" s="63" t="s">
        <v>34</v>
      </c>
      <c r="V97" s="77" t="s">
        <v>30</v>
      </c>
    </row>
    <row r="98" spans="1:22" s="2" customFormat="1" ht="15" customHeight="1" thickBot="1">
      <c r="A98" s="114">
        <v>-41</v>
      </c>
      <c r="B98" s="115" t="s">
        <v>78</v>
      </c>
      <c r="C98" s="147">
        <f t="shared" si="13"/>
        <v>1094743.5825</v>
      </c>
      <c r="D98" s="148">
        <f>SUM(E98:E98)+SUM(I98:I98)</f>
        <v>1052073.8</v>
      </c>
      <c r="E98" s="147">
        <f>SUM(F98:G98)</f>
        <v>34640.6765</v>
      </c>
      <c r="F98" s="148">
        <v>2346.1625</v>
      </c>
      <c r="G98" s="147">
        <v>32294.514</v>
      </c>
      <c r="H98" s="149" t="s">
        <v>109</v>
      </c>
      <c r="I98" s="147">
        <v>1017433.1235</v>
      </c>
      <c r="J98" s="148">
        <f t="shared" si="14"/>
        <v>42669.7825</v>
      </c>
      <c r="K98" s="147">
        <v>38773.8825</v>
      </c>
      <c r="L98" s="150">
        <v>3895.9</v>
      </c>
      <c r="M98" s="150">
        <f t="shared" si="16"/>
        <v>2170578.6</v>
      </c>
      <c r="N98" s="120" t="s">
        <v>34</v>
      </c>
      <c r="O98" s="121" t="s">
        <v>34</v>
      </c>
      <c r="P98" s="120" t="s">
        <v>34</v>
      </c>
      <c r="Q98" s="147">
        <v>2169877.2</v>
      </c>
      <c r="R98" s="148">
        <v>1838269.1</v>
      </c>
      <c r="S98" s="147">
        <v>326669.1</v>
      </c>
      <c r="T98" s="148">
        <v>4938.9</v>
      </c>
      <c r="U98" s="147">
        <v>701.4</v>
      </c>
      <c r="V98" s="151" t="s">
        <v>30</v>
      </c>
    </row>
    <row r="99" s="2" customFormat="1" ht="15" customHeight="1">
      <c r="A99" s="2" t="s">
        <v>110</v>
      </c>
    </row>
    <row r="100" s="2" customFormat="1" ht="15" customHeight="1">
      <c r="A100" s="2" t="s">
        <v>111</v>
      </c>
    </row>
  </sheetData>
  <mergeCells count="1">
    <mergeCell ref="A2:V2"/>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J58"/>
  <sheetViews>
    <sheetView workbookViewId="0" topLeftCell="A1">
      <selection activeCell="C3" sqref="C3"/>
    </sheetView>
  </sheetViews>
  <sheetFormatPr defaultColWidth="9.00390625" defaultRowHeight="13.5"/>
  <sheetData>
    <row r="1" spans="1:35" s="154" customFormat="1" ht="25.5">
      <c r="A1" s="258" t="s">
        <v>136</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row>
    <row r="2" spans="1:8" s="154" customFormat="1" ht="21" customHeight="1">
      <c r="A2" s="155"/>
      <c r="H2" s="156"/>
    </row>
    <row r="3" spans="1:8" s="154" customFormat="1" ht="21" customHeight="1" thickBot="1">
      <c r="A3" s="155" t="s">
        <v>137</v>
      </c>
      <c r="H3" s="156"/>
    </row>
    <row r="4" spans="1:35" s="165" customFormat="1" ht="21" customHeight="1">
      <c r="A4" s="157"/>
      <c r="B4" s="158"/>
      <c r="C4" s="158"/>
      <c r="D4" s="158"/>
      <c r="E4" s="158"/>
      <c r="F4" s="158"/>
      <c r="G4" s="158" t="s">
        <v>138</v>
      </c>
      <c r="H4" s="159" t="s">
        <v>4</v>
      </c>
      <c r="I4" s="160" t="s">
        <v>139</v>
      </c>
      <c r="J4" s="158" t="s">
        <v>140</v>
      </c>
      <c r="K4" s="158" t="s">
        <v>141</v>
      </c>
      <c r="L4" s="158" t="s">
        <v>141</v>
      </c>
      <c r="M4" s="158" t="s">
        <v>141</v>
      </c>
      <c r="N4" s="158" t="s">
        <v>141</v>
      </c>
      <c r="O4" s="158" t="s">
        <v>141</v>
      </c>
      <c r="P4" s="158" t="s">
        <v>141</v>
      </c>
      <c r="Q4" s="158" t="s">
        <v>141</v>
      </c>
      <c r="R4" s="158" t="s">
        <v>141</v>
      </c>
      <c r="S4" s="158"/>
      <c r="T4" s="161" t="s">
        <v>142</v>
      </c>
      <c r="U4" s="162"/>
      <c r="V4" s="158" t="s">
        <v>141</v>
      </c>
      <c r="W4" s="158" t="s">
        <v>141</v>
      </c>
      <c r="X4" s="163" t="s">
        <v>141</v>
      </c>
      <c r="Y4" s="160" t="s">
        <v>143</v>
      </c>
      <c r="Z4" s="164" t="s">
        <v>144</v>
      </c>
      <c r="AA4" s="162"/>
      <c r="AB4" s="162"/>
      <c r="AC4" s="162" t="s">
        <v>141</v>
      </c>
      <c r="AD4" s="162" t="s">
        <v>141</v>
      </c>
      <c r="AE4" s="162" t="s">
        <v>141</v>
      </c>
      <c r="AF4" s="162" t="s">
        <v>141</v>
      </c>
      <c r="AG4" s="162" t="s">
        <v>141</v>
      </c>
      <c r="AH4" s="162" t="s">
        <v>141</v>
      </c>
      <c r="AI4" s="160" t="s">
        <v>145</v>
      </c>
    </row>
    <row r="5" spans="1:35" s="165" customFormat="1" ht="21" customHeight="1">
      <c r="A5" s="166"/>
      <c r="B5" s="167"/>
      <c r="C5" s="167"/>
      <c r="D5" s="167"/>
      <c r="E5" s="167"/>
      <c r="F5" s="167"/>
      <c r="G5" s="167" t="s">
        <v>138</v>
      </c>
      <c r="H5" s="168" t="s">
        <v>4</v>
      </c>
      <c r="I5" s="169" t="s">
        <v>141</v>
      </c>
      <c r="J5" s="167" t="s">
        <v>141</v>
      </c>
      <c r="K5" s="170" t="s">
        <v>146</v>
      </c>
      <c r="L5" s="171" t="s">
        <v>141</v>
      </c>
      <c r="M5" s="171" t="s">
        <v>141</v>
      </c>
      <c r="N5" s="171" t="s">
        <v>141</v>
      </c>
      <c r="O5" s="172" t="s">
        <v>141</v>
      </c>
      <c r="P5" s="170" t="s">
        <v>147</v>
      </c>
      <c r="Q5" s="171" t="s">
        <v>141</v>
      </c>
      <c r="R5" s="171" t="s">
        <v>141</v>
      </c>
      <c r="S5" s="173" t="s">
        <v>148</v>
      </c>
      <c r="T5" s="174"/>
      <c r="U5" s="170" t="s">
        <v>147</v>
      </c>
      <c r="V5" s="173" t="s">
        <v>149</v>
      </c>
      <c r="W5" s="170" t="s">
        <v>150</v>
      </c>
      <c r="X5" s="175" t="s">
        <v>141</v>
      </c>
      <c r="Y5" s="169" t="s">
        <v>151</v>
      </c>
      <c r="Z5" s="176" t="s">
        <v>152</v>
      </c>
      <c r="AA5" s="173" t="s">
        <v>153</v>
      </c>
      <c r="AB5" s="170" t="s">
        <v>154</v>
      </c>
      <c r="AC5" s="173" t="s">
        <v>155</v>
      </c>
      <c r="AD5" s="177" t="s">
        <v>156</v>
      </c>
      <c r="AE5" s="178" t="s">
        <v>141</v>
      </c>
      <c r="AF5" s="178" t="s">
        <v>141</v>
      </c>
      <c r="AG5" s="179" t="s">
        <v>141</v>
      </c>
      <c r="AH5" s="177" t="s">
        <v>157</v>
      </c>
      <c r="AI5" s="180" t="s">
        <v>141</v>
      </c>
    </row>
    <row r="6" spans="1:35" s="165" customFormat="1" ht="21" customHeight="1">
      <c r="A6" s="166"/>
      <c r="B6" s="167"/>
      <c r="C6" s="167"/>
      <c r="D6" s="167"/>
      <c r="E6" s="167"/>
      <c r="F6" s="167"/>
      <c r="G6" s="167" t="s">
        <v>138</v>
      </c>
      <c r="H6" s="168" t="s">
        <v>4</v>
      </c>
      <c r="I6" s="169" t="s">
        <v>141</v>
      </c>
      <c r="J6" s="167" t="s">
        <v>141</v>
      </c>
      <c r="K6" s="174" t="s">
        <v>141</v>
      </c>
      <c r="L6" s="170" t="s">
        <v>158</v>
      </c>
      <c r="M6" s="171" t="s">
        <v>141</v>
      </c>
      <c r="N6" s="172" t="s">
        <v>141</v>
      </c>
      <c r="O6" s="173" t="s">
        <v>159</v>
      </c>
      <c r="P6" s="174" t="s">
        <v>141</v>
      </c>
      <c r="Q6" s="173" t="s">
        <v>158</v>
      </c>
      <c r="R6" s="170" t="s">
        <v>159</v>
      </c>
      <c r="S6" s="181" t="s">
        <v>160</v>
      </c>
      <c r="T6" s="174" t="s">
        <v>141</v>
      </c>
      <c r="U6" s="174" t="s">
        <v>141</v>
      </c>
      <c r="V6" s="181" t="s">
        <v>161</v>
      </c>
      <c r="W6" s="174" t="s">
        <v>141</v>
      </c>
      <c r="X6" s="182" t="s">
        <v>162</v>
      </c>
      <c r="Y6" s="169" t="s">
        <v>163</v>
      </c>
      <c r="Z6" s="183" t="s">
        <v>141</v>
      </c>
      <c r="AA6" s="184" t="s">
        <v>141</v>
      </c>
      <c r="AB6" s="185" t="s">
        <v>141</v>
      </c>
      <c r="AC6" s="184" t="s">
        <v>141</v>
      </c>
      <c r="AD6" s="186" t="s">
        <v>164</v>
      </c>
      <c r="AE6" s="186" t="s">
        <v>165</v>
      </c>
      <c r="AF6" s="186" t="s">
        <v>166</v>
      </c>
      <c r="AG6" s="186" t="s">
        <v>167</v>
      </c>
      <c r="AH6" s="185" t="s">
        <v>141</v>
      </c>
      <c r="AI6" s="180" t="s">
        <v>141</v>
      </c>
    </row>
    <row r="7" spans="1:35" s="165" customFormat="1" ht="21" customHeight="1">
      <c r="A7" s="166"/>
      <c r="B7" s="167"/>
      <c r="C7" s="167"/>
      <c r="D7" s="167"/>
      <c r="E7" s="167"/>
      <c r="F7" s="167"/>
      <c r="G7" s="167" t="s">
        <v>138</v>
      </c>
      <c r="H7" s="168" t="s">
        <v>4</v>
      </c>
      <c r="I7" s="187" t="s">
        <v>141</v>
      </c>
      <c r="J7" s="167" t="s">
        <v>141</v>
      </c>
      <c r="K7" s="188" t="s">
        <v>141</v>
      </c>
      <c r="L7" s="188" t="s">
        <v>141</v>
      </c>
      <c r="M7" s="189" t="s">
        <v>168</v>
      </c>
      <c r="N7" s="189" t="s">
        <v>169</v>
      </c>
      <c r="O7" s="190" t="s">
        <v>141</v>
      </c>
      <c r="P7" s="188" t="s">
        <v>141</v>
      </c>
      <c r="Q7" s="190" t="s">
        <v>141</v>
      </c>
      <c r="R7" s="188" t="s">
        <v>141</v>
      </c>
      <c r="S7" s="190" t="s">
        <v>170</v>
      </c>
      <c r="T7" s="188" t="s">
        <v>141</v>
      </c>
      <c r="U7" s="188" t="s">
        <v>141</v>
      </c>
      <c r="V7" s="190" t="s">
        <v>171</v>
      </c>
      <c r="W7" s="188" t="s">
        <v>141</v>
      </c>
      <c r="X7" s="191" t="s">
        <v>172</v>
      </c>
      <c r="Y7" s="192" t="s">
        <v>141</v>
      </c>
      <c r="Z7" s="193" t="s">
        <v>141</v>
      </c>
      <c r="AA7" s="194" t="s">
        <v>141</v>
      </c>
      <c r="AB7" s="195" t="s">
        <v>141</v>
      </c>
      <c r="AC7" s="194" t="s">
        <v>141</v>
      </c>
      <c r="AD7" s="194" t="s">
        <v>141</v>
      </c>
      <c r="AE7" s="194" t="s">
        <v>141</v>
      </c>
      <c r="AF7" s="194" t="s">
        <v>141</v>
      </c>
      <c r="AG7" s="194" t="s">
        <v>141</v>
      </c>
      <c r="AH7" s="195" t="s">
        <v>141</v>
      </c>
      <c r="AI7" s="192" t="s">
        <v>141</v>
      </c>
    </row>
    <row r="8" spans="1:36" s="156" customFormat="1" ht="21" customHeight="1" thickBot="1">
      <c r="A8" s="196"/>
      <c r="B8" s="197"/>
      <c r="C8" s="197"/>
      <c r="D8" s="197"/>
      <c r="E8" s="197"/>
      <c r="F8" s="197"/>
      <c r="G8" s="198" t="s">
        <v>173</v>
      </c>
      <c r="H8" s="199" t="s">
        <v>174</v>
      </c>
      <c r="I8" s="200" t="s">
        <v>175</v>
      </c>
      <c r="J8" s="201" t="s">
        <v>176</v>
      </c>
      <c r="K8" s="202" t="s">
        <v>177</v>
      </c>
      <c r="L8" s="201" t="s">
        <v>178</v>
      </c>
      <c r="M8" s="202" t="s">
        <v>179</v>
      </c>
      <c r="N8" s="201" t="s">
        <v>180</v>
      </c>
      <c r="O8" s="202" t="s">
        <v>181</v>
      </c>
      <c r="P8" s="201" t="s">
        <v>182</v>
      </c>
      <c r="Q8" s="202" t="s">
        <v>183</v>
      </c>
      <c r="R8" s="203">
        <v>-10</v>
      </c>
      <c r="S8" s="204">
        <v>-11</v>
      </c>
      <c r="T8" s="197">
        <v>-12</v>
      </c>
      <c r="U8" s="204">
        <v>-13</v>
      </c>
      <c r="V8" s="205">
        <v>-14</v>
      </c>
      <c r="W8" s="206">
        <v>-15</v>
      </c>
      <c r="X8" s="207">
        <v>-16</v>
      </c>
      <c r="Y8" s="208">
        <v>-17</v>
      </c>
      <c r="Z8" s="209">
        <v>-18</v>
      </c>
      <c r="AA8" s="210">
        <v>-19</v>
      </c>
      <c r="AB8" s="209">
        <v>-20</v>
      </c>
      <c r="AC8" s="210">
        <v>-21</v>
      </c>
      <c r="AD8" s="209">
        <v>-22</v>
      </c>
      <c r="AE8" s="210">
        <v>-23</v>
      </c>
      <c r="AF8" s="209">
        <v>-24</v>
      </c>
      <c r="AG8" s="210">
        <v>-25</v>
      </c>
      <c r="AH8" s="168">
        <v>-26</v>
      </c>
      <c r="AI8" s="168">
        <v>-27</v>
      </c>
      <c r="AJ8" s="156" t="s">
        <v>184</v>
      </c>
    </row>
    <row r="9" spans="1:36" s="154" customFormat="1" ht="21" customHeight="1">
      <c r="A9" s="164" t="s">
        <v>185</v>
      </c>
      <c r="B9" s="162"/>
      <c r="C9" s="162"/>
      <c r="D9" s="162"/>
      <c r="E9" s="162"/>
      <c r="F9" s="162"/>
      <c r="G9" s="211" t="s">
        <v>138</v>
      </c>
      <c r="H9" s="212" t="s">
        <v>4</v>
      </c>
      <c r="I9" s="213" t="s">
        <v>186</v>
      </c>
      <c r="J9" s="214" t="s">
        <v>186</v>
      </c>
      <c r="K9" s="215" t="s">
        <v>186</v>
      </c>
      <c r="L9" s="214" t="s">
        <v>186</v>
      </c>
      <c r="M9" s="215" t="s">
        <v>186</v>
      </c>
      <c r="N9" s="214" t="s">
        <v>186</v>
      </c>
      <c r="O9" s="215" t="s">
        <v>186</v>
      </c>
      <c r="P9" s="214" t="s">
        <v>186</v>
      </c>
      <c r="Q9" s="215" t="s">
        <v>186</v>
      </c>
      <c r="R9" s="214" t="s">
        <v>186</v>
      </c>
      <c r="S9" s="215" t="s">
        <v>186</v>
      </c>
      <c r="T9" s="214" t="s">
        <v>186</v>
      </c>
      <c r="U9" s="215" t="s">
        <v>186</v>
      </c>
      <c r="V9" s="214" t="s">
        <v>186</v>
      </c>
      <c r="W9" s="215" t="s">
        <v>186</v>
      </c>
      <c r="X9" s="214" t="s">
        <v>186</v>
      </c>
      <c r="Y9" s="216" t="s">
        <v>186</v>
      </c>
      <c r="Z9" s="217" t="s">
        <v>186</v>
      </c>
      <c r="AA9" s="218" t="s">
        <v>186</v>
      </c>
      <c r="AB9" s="218" t="s">
        <v>186</v>
      </c>
      <c r="AC9" s="218" t="s">
        <v>186</v>
      </c>
      <c r="AD9" s="218" t="s">
        <v>186</v>
      </c>
      <c r="AE9" s="218" t="s">
        <v>186</v>
      </c>
      <c r="AF9" s="218" t="s">
        <v>186</v>
      </c>
      <c r="AG9" s="218" t="s">
        <v>186</v>
      </c>
      <c r="AH9" s="219" t="s">
        <v>186</v>
      </c>
      <c r="AI9" s="216" t="s">
        <v>186</v>
      </c>
      <c r="AJ9" s="154" t="s">
        <v>184</v>
      </c>
    </row>
    <row r="10" spans="1:36" s="154" customFormat="1" ht="21" customHeight="1">
      <c r="A10" s="220"/>
      <c r="B10" s="177" t="s">
        <v>187</v>
      </c>
      <c r="C10" s="178"/>
      <c r="D10" s="178"/>
      <c r="E10" s="178"/>
      <c r="F10" s="178"/>
      <c r="G10" s="186" t="s">
        <v>138</v>
      </c>
      <c r="H10" s="203" t="s">
        <v>4</v>
      </c>
      <c r="I10" s="221" t="s">
        <v>186</v>
      </c>
      <c r="J10" s="222" t="s">
        <v>186</v>
      </c>
      <c r="K10" s="223" t="s">
        <v>186</v>
      </c>
      <c r="L10" s="222" t="s">
        <v>186</v>
      </c>
      <c r="M10" s="223" t="s">
        <v>186</v>
      </c>
      <c r="N10" s="222" t="s">
        <v>186</v>
      </c>
      <c r="O10" s="223" t="s">
        <v>186</v>
      </c>
      <c r="P10" s="222" t="s">
        <v>186</v>
      </c>
      <c r="Q10" s="223" t="s">
        <v>186</v>
      </c>
      <c r="R10" s="222" t="s">
        <v>186</v>
      </c>
      <c r="S10" s="223" t="s">
        <v>186</v>
      </c>
      <c r="T10" s="222" t="s">
        <v>186</v>
      </c>
      <c r="U10" s="223" t="s">
        <v>186</v>
      </c>
      <c r="V10" s="222" t="s">
        <v>186</v>
      </c>
      <c r="W10" s="223" t="s">
        <v>186</v>
      </c>
      <c r="X10" s="222" t="s">
        <v>186</v>
      </c>
      <c r="Y10" s="224" t="s">
        <v>186</v>
      </c>
      <c r="Z10" s="225" t="s">
        <v>186</v>
      </c>
      <c r="AA10" s="226" t="s">
        <v>186</v>
      </c>
      <c r="AB10" s="226" t="s">
        <v>186</v>
      </c>
      <c r="AC10" s="226" t="s">
        <v>186</v>
      </c>
      <c r="AD10" s="226" t="s">
        <v>186</v>
      </c>
      <c r="AE10" s="226" t="s">
        <v>186</v>
      </c>
      <c r="AF10" s="226" t="s">
        <v>186</v>
      </c>
      <c r="AG10" s="226" t="s">
        <v>186</v>
      </c>
      <c r="AH10" s="227" t="s">
        <v>186</v>
      </c>
      <c r="AI10" s="224" t="s">
        <v>186</v>
      </c>
      <c r="AJ10" s="154" t="s">
        <v>184</v>
      </c>
    </row>
    <row r="11" spans="1:36" s="154" customFormat="1" ht="21" customHeight="1">
      <c r="A11" s="220"/>
      <c r="B11" s="185"/>
      <c r="C11" s="177" t="s">
        <v>188</v>
      </c>
      <c r="D11" s="178"/>
      <c r="E11" s="178"/>
      <c r="F11" s="178"/>
      <c r="G11" s="186" t="s">
        <v>138</v>
      </c>
      <c r="H11" s="203" t="s">
        <v>4</v>
      </c>
      <c r="I11" s="221" t="s">
        <v>186</v>
      </c>
      <c r="J11" s="222" t="s">
        <v>186</v>
      </c>
      <c r="K11" s="223" t="s">
        <v>186</v>
      </c>
      <c r="L11" s="222" t="s">
        <v>186</v>
      </c>
      <c r="M11" s="223" t="s">
        <v>186</v>
      </c>
      <c r="N11" s="222" t="s">
        <v>186</v>
      </c>
      <c r="O11" s="223" t="s">
        <v>186</v>
      </c>
      <c r="P11" s="222" t="s">
        <v>186</v>
      </c>
      <c r="Q11" s="223" t="s">
        <v>186</v>
      </c>
      <c r="R11" s="222" t="s">
        <v>186</v>
      </c>
      <c r="S11" s="223" t="s">
        <v>186</v>
      </c>
      <c r="T11" s="222" t="s">
        <v>186</v>
      </c>
      <c r="U11" s="223" t="s">
        <v>186</v>
      </c>
      <c r="V11" s="222" t="s">
        <v>186</v>
      </c>
      <c r="W11" s="223" t="s">
        <v>186</v>
      </c>
      <c r="X11" s="222" t="s">
        <v>186</v>
      </c>
      <c r="Y11" s="224" t="s">
        <v>186</v>
      </c>
      <c r="Z11" s="225" t="s">
        <v>186</v>
      </c>
      <c r="AA11" s="226" t="s">
        <v>186</v>
      </c>
      <c r="AB11" s="226" t="s">
        <v>186</v>
      </c>
      <c r="AC11" s="226" t="s">
        <v>186</v>
      </c>
      <c r="AD11" s="226" t="s">
        <v>186</v>
      </c>
      <c r="AE11" s="226" t="s">
        <v>186</v>
      </c>
      <c r="AF11" s="226" t="s">
        <v>186</v>
      </c>
      <c r="AG11" s="226" t="s">
        <v>186</v>
      </c>
      <c r="AH11" s="227" t="s">
        <v>186</v>
      </c>
      <c r="AI11" s="224" t="s">
        <v>186</v>
      </c>
      <c r="AJ11" s="154" t="s">
        <v>184</v>
      </c>
    </row>
    <row r="12" spans="1:36" s="154" customFormat="1" ht="21" customHeight="1">
      <c r="A12" s="220"/>
      <c r="B12" s="185"/>
      <c r="C12" s="185"/>
      <c r="D12" s="228" t="s">
        <v>189</v>
      </c>
      <c r="E12" s="228" t="s">
        <v>190</v>
      </c>
      <c r="F12" s="229"/>
      <c r="G12" s="230" t="s">
        <v>191</v>
      </c>
      <c r="H12" s="231" t="s">
        <v>175</v>
      </c>
      <c r="I12" s="224">
        <v>0</v>
      </c>
      <c r="J12" s="232">
        <v>944.3</v>
      </c>
      <c r="K12" s="226">
        <v>944.3</v>
      </c>
      <c r="L12" s="232">
        <v>0</v>
      </c>
      <c r="M12" s="226">
        <v>0</v>
      </c>
      <c r="N12" s="232">
        <v>0</v>
      </c>
      <c r="O12" s="226">
        <v>944.3</v>
      </c>
      <c r="P12" s="232">
        <v>0</v>
      </c>
      <c r="Q12" s="226">
        <v>0</v>
      </c>
      <c r="R12" s="232">
        <v>0</v>
      </c>
      <c r="S12" s="226">
        <v>0</v>
      </c>
      <c r="T12" s="232">
        <v>21.7</v>
      </c>
      <c r="U12" s="226">
        <v>3</v>
      </c>
      <c r="V12" s="232">
        <v>0.2</v>
      </c>
      <c r="W12" s="226">
        <v>18.5</v>
      </c>
      <c r="X12" s="232" t="s">
        <v>186</v>
      </c>
      <c r="Y12" s="224" t="s">
        <v>186</v>
      </c>
      <c r="Z12" s="225" t="s">
        <v>186</v>
      </c>
      <c r="AA12" s="226">
        <v>-966</v>
      </c>
      <c r="AB12" s="226" t="s">
        <v>186</v>
      </c>
      <c r="AC12" s="226" t="s">
        <v>186</v>
      </c>
      <c r="AD12" s="226" t="s">
        <v>186</v>
      </c>
      <c r="AE12" s="226" t="s">
        <v>186</v>
      </c>
      <c r="AF12" s="226" t="s">
        <v>186</v>
      </c>
      <c r="AG12" s="226" t="s">
        <v>186</v>
      </c>
      <c r="AH12" s="227" t="s">
        <v>186</v>
      </c>
      <c r="AI12" s="224">
        <v>0</v>
      </c>
      <c r="AJ12" s="154" t="s">
        <v>184</v>
      </c>
    </row>
    <row r="13" spans="1:36" s="154" customFormat="1" ht="21" customHeight="1">
      <c r="A13" s="220"/>
      <c r="B13" s="185"/>
      <c r="C13" s="195"/>
      <c r="D13" s="195" t="s">
        <v>192</v>
      </c>
      <c r="E13" s="195" t="s">
        <v>190</v>
      </c>
      <c r="F13" s="233"/>
      <c r="G13" s="194" t="s">
        <v>191</v>
      </c>
      <c r="H13" s="234" t="s">
        <v>176</v>
      </c>
      <c r="I13" s="235">
        <v>0</v>
      </c>
      <c r="J13" s="236">
        <v>1483.3</v>
      </c>
      <c r="K13" s="237">
        <v>1483.3</v>
      </c>
      <c r="L13" s="236">
        <v>0</v>
      </c>
      <c r="M13" s="237">
        <v>0</v>
      </c>
      <c r="N13" s="236">
        <v>0</v>
      </c>
      <c r="O13" s="237">
        <v>1483.3</v>
      </c>
      <c r="P13" s="236">
        <v>0</v>
      </c>
      <c r="Q13" s="237">
        <v>0</v>
      </c>
      <c r="R13" s="236">
        <v>0</v>
      </c>
      <c r="S13" s="237">
        <v>0</v>
      </c>
      <c r="T13" s="236">
        <v>728.7</v>
      </c>
      <c r="U13" s="237">
        <v>15.9</v>
      </c>
      <c r="V13" s="236">
        <v>1.3</v>
      </c>
      <c r="W13" s="237">
        <v>711.5</v>
      </c>
      <c r="X13" s="236" t="s">
        <v>186</v>
      </c>
      <c r="Y13" s="224" t="s">
        <v>186</v>
      </c>
      <c r="Z13" s="225" t="s">
        <v>186</v>
      </c>
      <c r="AA13" s="226">
        <v>-2212</v>
      </c>
      <c r="AB13" s="226" t="s">
        <v>186</v>
      </c>
      <c r="AC13" s="226" t="s">
        <v>186</v>
      </c>
      <c r="AD13" s="226" t="s">
        <v>186</v>
      </c>
      <c r="AE13" s="226" t="s">
        <v>186</v>
      </c>
      <c r="AF13" s="226" t="s">
        <v>186</v>
      </c>
      <c r="AG13" s="226" t="s">
        <v>186</v>
      </c>
      <c r="AH13" s="227" t="s">
        <v>186</v>
      </c>
      <c r="AI13" s="224">
        <v>0</v>
      </c>
      <c r="AJ13" s="154" t="s">
        <v>184</v>
      </c>
    </row>
    <row r="14" spans="1:36" s="154" customFormat="1" ht="21" customHeight="1">
      <c r="A14" s="220"/>
      <c r="B14" s="185"/>
      <c r="C14" s="177" t="s">
        <v>193</v>
      </c>
      <c r="D14" s="178"/>
      <c r="E14" s="178"/>
      <c r="F14" s="178"/>
      <c r="G14" s="186" t="s">
        <v>138</v>
      </c>
      <c r="H14" s="201" t="s">
        <v>4</v>
      </c>
      <c r="I14" s="221" t="s">
        <v>186</v>
      </c>
      <c r="J14" s="222" t="s">
        <v>186</v>
      </c>
      <c r="K14" s="223" t="s">
        <v>186</v>
      </c>
      <c r="L14" s="222" t="s">
        <v>186</v>
      </c>
      <c r="M14" s="223" t="s">
        <v>186</v>
      </c>
      <c r="N14" s="222" t="s">
        <v>186</v>
      </c>
      <c r="O14" s="223" t="s">
        <v>186</v>
      </c>
      <c r="P14" s="222" t="s">
        <v>186</v>
      </c>
      <c r="Q14" s="223" t="s">
        <v>186</v>
      </c>
      <c r="R14" s="222" t="s">
        <v>186</v>
      </c>
      <c r="S14" s="223" t="s">
        <v>186</v>
      </c>
      <c r="T14" s="222" t="s">
        <v>186</v>
      </c>
      <c r="U14" s="223" t="s">
        <v>186</v>
      </c>
      <c r="V14" s="222" t="s">
        <v>186</v>
      </c>
      <c r="W14" s="223" t="s">
        <v>186</v>
      </c>
      <c r="X14" s="222" t="s">
        <v>186</v>
      </c>
      <c r="Y14" s="224" t="s">
        <v>186</v>
      </c>
      <c r="Z14" s="225" t="s">
        <v>186</v>
      </c>
      <c r="AA14" s="226" t="s">
        <v>186</v>
      </c>
      <c r="AB14" s="226" t="s">
        <v>186</v>
      </c>
      <c r="AC14" s="226" t="s">
        <v>186</v>
      </c>
      <c r="AD14" s="226" t="s">
        <v>186</v>
      </c>
      <c r="AE14" s="226" t="s">
        <v>186</v>
      </c>
      <c r="AF14" s="226" t="s">
        <v>186</v>
      </c>
      <c r="AG14" s="226" t="s">
        <v>186</v>
      </c>
      <c r="AH14" s="227" t="s">
        <v>186</v>
      </c>
      <c r="AI14" s="224" t="s">
        <v>186</v>
      </c>
      <c r="AJ14" s="154" t="s">
        <v>184</v>
      </c>
    </row>
    <row r="15" spans="1:36" s="154" customFormat="1" ht="21" customHeight="1">
      <c r="A15" s="220"/>
      <c r="B15" s="185"/>
      <c r="C15" s="185"/>
      <c r="D15" s="177" t="s">
        <v>194</v>
      </c>
      <c r="E15" s="177" t="s">
        <v>195</v>
      </c>
      <c r="F15" s="178"/>
      <c r="G15" s="186" t="s">
        <v>196</v>
      </c>
      <c r="H15" s="201" t="s">
        <v>177</v>
      </c>
      <c r="I15" s="221">
        <v>0</v>
      </c>
      <c r="J15" s="222">
        <v>39456.8</v>
      </c>
      <c r="K15" s="223">
        <v>39456.8</v>
      </c>
      <c r="L15" s="222">
        <v>0</v>
      </c>
      <c r="M15" s="223">
        <v>0</v>
      </c>
      <c r="N15" s="222">
        <v>0</v>
      </c>
      <c r="O15" s="223">
        <v>39456.8</v>
      </c>
      <c r="P15" s="222">
        <v>0</v>
      </c>
      <c r="Q15" s="223">
        <v>0</v>
      </c>
      <c r="R15" s="222">
        <v>0</v>
      </c>
      <c r="S15" s="223">
        <v>0</v>
      </c>
      <c r="T15" s="222">
        <v>5311.7</v>
      </c>
      <c r="U15" s="223">
        <v>0</v>
      </c>
      <c r="V15" s="222">
        <v>0</v>
      </c>
      <c r="W15" s="223">
        <v>5311.7</v>
      </c>
      <c r="X15" s="222" t="s">
        <v>186</v>
      </c>
      <c r="Y15" s="224" t="s">
        <v>186</v>
      </c>
      <c r="Z15" s="225" t="s">
        <v>186</v>
      </c>
      <c r="AA15" s="226" t="s">
        <v>186</v>
      </c>
      <c r="AB15" s="226" t="s">
        <v>186</v>
      </c>
      <c r="AC15" s="226" t="s">
        <v>186</v>
      </c>
      <c r="AD15" s="226" t="s">
        <v>186</v>
      </c>
      <c r="AE15" s="226" t="s">
        <v>186</v>
      </c>
      <c r="AF15" s="226" t="s">
        <v>186</v>
      </c>
      <c r="AG15" s="226" t="s">
        <v>186</v>
      </c>
      <c r="AH15" s="227" t="s">
        <v>186</v>
      </c>
      <c r="AI15" s="224">
        <v>0</v>
      </c>
      <c r="AJ15" s="154" t="s">
        <v>184</v>
      </c>
    </row>
    <row r="16" spans="1:36" s="154" customFormat="1" ht="21" customHeight="1">
      <c r="A16" s="220"/>
      <c r="B16" s="185"/>
      <c r="C16" s="185"/>
      <c r="D16" s="185"/>
      <c r="E16" s="228" t="s">
        <v>197</v>
      </c>
      <c r="F16" s="229"/>
      <c r="G16" s="230" t="s">
        <v>196</v>
      </c>
      <c r="H16" s="231" t="s">
        <v>178</v>
      </c>
      <c r="I16" s="224" t="s">
        <v>186</v>
      </c>
      <c r="J16" s="232">
        <v>-33782.2</v>
      </c>
      <c r="K16" s="226">
        <v>-29484.7</v>
      </c>
      <c r="L16" s="232">
        <v>-29484.7</v>
      </c>
      <c r="M16" s="226">
        <v>0</v>
      </c>
      <c r="N16" s="232">
        <v>-29484.7</v>
      </c>
      <c r="O16" s="226">
        <v>0</v>
      </c>
      <c r="P16" s="232">
        <v>-4297.5</v>
      </c>
      <c r="Q16" s="226">
        <v>-4297.5</v>
      </c>
      <c r="R16" s="232">
        <v>0</v>
      </c>
      <c r="S16" s="226">
        <v>0</v>
      </c>
      <c r="T16" s="232">
        <v>-732.1</v>
      </c>
      <c r="U16" s="226">
        <v>0</v>
      </c>
      <c r="V16" s="232">
        <v>0</v>
      </c>
      <c r="W16" s="226">
        <v>-732.1</v>
      </c>
      <c r="X16" s="232" t="s">
        <v>186</v>
      </c>
      <c r="Y16" s="224" t="s">
        <v>186</v>
      </c>
      <c r="Z16" s="225" t="s">
        <v>186</v>
      </c>
      <c r="AA16" s="226" t="s">
        <v>186</v>
      </c>
      <c r="AB16" s="226" t="s">
        <v>186</v>
      </c>
      <c r="AC16" s="226" t="s">
        <v>186</v>
      </c>
      <c r="AD16" s="226" t="s">
        <v>186</v>
      </c>
      <c r="AE16" s="226" t="s">
        <v>186</v>
      </c>
      <c r="AF16" s="226" t="s">
        <v>186</v>
      </c>
      <c r="AG16" s="226" t="s">
        <v>186</v>
      </c>
      <c r="AH16" s="227" t="s">
        <v>186</v>
      </c>
      <c r="AI16" s="224" t="s">
        <v>186</v>
      </c>
      <c r="AJ16" s="154" t="s">
        <v>184</v>
      </c>
    </row>
    <row r="17" spans="1:36" s="154" customFormat="1" ht="21" customHeight="1">
      <c r="A17" s="220"/>
      <c r="B17" s="185"/>
      <c r="C17" s="185"/>
      <c r="D17" s="195"/>
      <c r="E17" s="195" t="s">
        <v>190</v>
      </c>
      <c r="F17" s="233"/>
      <c r="G17" s="194" t="s">
        <v>196</v>
      </c>
      <c r="H17" s="234" t="s">
        <v>179</v>
      </c>
      <c r="I17" s="235">
        <v>0</v>
      </c>
      <c r="J17" s="236">
        <v>3440.1</v>
      </c>
      <c r="K17" s="237">
        <v>3128.5</v>
      </c>
      <c r="L17" s="236">
        <v>0</v>
      </c>
      <c r="M17" s="237">
        <v>0</v>
      </c>
      <c r="N17" s="236">
        <v>0</v>
      </c>
      <c r="O17" s="237">
        <v>3128.5</v>
      </c>
      <c r="P17" s="236">
        <v>311.6</v>
      </c>
      <c r="Q17" s="237">
        <v>311.6</v>
      </c>
      <c r="R17" s="236">
        <v>0</v>
      </c>
      <c r="S17" s="237">
        <v>0</v>
      </c>
      <c r="T17" s="236">
        <v>1945.4</v>
      </c>
      <c r="U17" s="237">
        <v>0</v>
      </c>
      <c r="V17" s="236">
        <v>0</v>
      </c>
      <c r="W17" s="237">
        <v>1945.4</v>
      </c>
      <c r="X17" s="236" t="s">
        <v>186</v>
      </c>
      <c r="Y17" s="224" t="s">
        <v>186</v>
      </c>
      <c r="Z17" s="225" t="s">
        <v>186</v>
      </c>
      <c r="AA17" s="226" t="s">
        <v>186</v>
      </c>
      <c r="AB17" s="226">
        <v>-5385.4</v>
      </c>
      <c r="AC17" s="226" t="s">
        <v>186</v>
      </c>
      <c r="AD17" s="226" t="s">
        <v>186</v>
      </c>
      <c r="AE17" s="226" t="s">
        <v>186</v>
      </c>
      <c r="AF17" s="226" t="s">
        <v>186</v>
      </c>
      <c r="AG17" s="226" t="s">
        <v>186</v>
      </c>
      <c r="AH17" s="227" t="s">
        <v>186</v>
      </c>
      <c r="AI17" s="224">
        <v>0</v>
      </c>
      <c r="AJ17" s="154" t="s">
        <v>184</v>
      </c>
    </row>
    <row r="18" spans="1:36" s="154" customFormat="1" ht="21" customHeight="1">
      <c r="A18" s="220"/>
      <c r="B18" s="185"/>
      <c r="C18" s="185"/>
      <c r="D18" s="177" t="s">
        <v>198</v>
      </c>
      <c r="E18" s="177" t="s">
        <v>195</v>
      </c>
      <c r="F18" s="178"/>
      <c r="G18" s="186" t="s">
        <v>196</v>
      </c>
      <c r="H18" s="201" t="s">
        <v>180</v>
      </c>
      <c r="I18" s="221">
        <v>0</v>
      </c>
      <c r="J18" s="222">
        <v>36920</v>
      </c>
      <c r="K18" s="223">
        <v>36920</v>
      </c>
      <c r="L18" s="222">
        <v>0</v>
      </c>
      <c r="M18" s="223">
        <v>0</v>
      </c>
      <c r="N18" s="222">
        <v>0</v>
      </c>
      <c r="O18" s="223">
        <v>36920</v>
      </c>
      <c r="P18" s="222">
        <v>0</v>
      </c>
      <c r="Q18" s="223">
        <v>0</v>
      </c>
      <c r="R18" s="222">
        <v>0</v>
      </c>
      <c r="S18" s="223">
        <v>0</v>
      </c>
      <c r="T18" s="222">
        <v>2964.7</v>
      </c>
      <c r="U18" s="223">
        <v>0</v>
      </c>
      <c r="V18" s="222">
        <v>0</v>
      </c>
      <c r="W18" s="223">
        <v>2964.7</v>
      </c>
      <c r="X18" s="222" t="s">
        <v>186</v>
      </c>
      <c r="Y18" s="224" t="s">
        <v>186</v>
      </c>
      <c r="Z18" s="225" t="s">
        <v>186</v>
      </c>
      <c r="AA18" s="226" t="s">
        <v>186</v>
      </c>
      <c r="AB18" s="226" t="s">
        <v>186</v>
      </c>
      <c r="AC18" s="226" t="s">
        <v>186</v>
      </c>
      <c r="AD18" s="226" t="s">
        <v>186</v>
      </c>
      <c r="AE18" s="226" t="s">
        <v>186</v>
      </c>
      <c r="AF18" s="226" t="s">
        <v>186</v>
      </c>
      <c r="AG18" s="226" t="s">
        <v>186</v>
      </c>
      <c r="AH18" s="227" t="s">
        <v>186</v>
      </c>
      <c r="AI18" s="224">
        <v>0</v>
      </c>
      <c r="AJ18" s="154" t="s">
        <v>184</v>
      </c>
    </row>
    <row r="19" spans="1:36" s="154" customFormat="1" ht="21" customHeight="1">
      <c r="A19" s="220"/>
      <c r="B19" s="185"/>
      <c r="C19" s="185"/>
      <c r="D19" s="185"/>
      <c r="E19" s="228" t="s">
        <v>197</v>
      </c>
      <c r="F19" s="229"/>
      <c r="G19" s="230" t="s">
        <v>196</v>
      </c>
      <c r="H19" s="231" t="s">
        <v>181</v>
      </c>
      <c r="I19" s="224" t="s">
        <v>186</v>
      </c>
      <c r="J19" s="232">
        <v>-29952.6</v>
      </c>
      <c r="K19" s="226">
        <v>-26781.7</v>
      </c>
      <c r="L19" s="232">
        <v>-26781.7</v>
      </c>
      <c r="M19" s="226">
        <v>0</v>
      </c>
      <c r="N19" s="232">
        <v>-26781.7</v>
      </c>
      <c r="O19" s="226">
        <v>0</v>
      </c>
      <c r="P19" s="232">
        <v>-3170.9</v>
      </c>
      <c r="Q19" s="226">
        <v>-3170.9</v>
      </c>
      <c r="R19" s="232">
        <v>0</v>
      </c>
      <c r="S19" s="226">
        <v>0</v>
      </c>
      <c r="T19" s="232">
        <v>-324.6</v>
      </c>
      <c r="U19" s="226">
        <v>0</v>
      </c>
      <c r="V19" s="232">
        <v>0</v>
      </c>
      <c r="W19" s="226">
        <v>-324.6</v>
      </c>
      <c r="X19" s="232" t="s">
        <v>186</v>
      </c>
      <c r="Y19" s="224" t="s">
        <v>186</v>
      </c>
      <c r="Z19" s="225" t="s">
        <v>186</v>
      </c>
      <c r="AA19" s="226" t="s">
        <v>186</v>
      </c>
      <c r="AB19" s="226" t="s">
        <v>186</v>
      </c>
      <c r="AC19" s="226" t="s">
        <v>186</v>
      </c>
      <c r="AD19" s="226" t="s">
        <v>186</v>
      </c>
      <c r="AE19" s="226" t="s">
        <v>186</v>
      </c>
      <c r="AF19" s="226" t="s">
        <v>186</v>
      </c>
      <c r="AG19" s="226" t="s">
        <v>186</v>
      </c>
      <c r="AH19" s="227" t="s">
        <v>186</v>
      </c>
      <c r="AI19" s="224" t="s">
        <v>186</v>
      </c>
      <c r="AJ19" s="154" t="s">
        <v>184</v>
      </c>
    </row>
    <row r="20" spans="1:36" s="154" customFormat="1" ht="21" customHeight="1">
      <c r="A20" s="220"/>
      <c r="B20" s="185"/>
      <c r="C20" s="195"/>
      <c r="D20" s="195"/>
      <c r="E20" s="195" t="s">
        <v>190</v>
      </c>
      <c r="F20" s="233"/>
      <c r="G20" s="194" t="s">
        <v>196</v>
      </c>
      <c r="H20" s="234" t="s">
        <v>182</v>
      </c>
      <c r="I20" s="235">
        <v>0</v>
      </c>
      <c r="J20" s="236">
        <v>4787.1</v>
      </c>
      <c r="K20" s="237">
        <v>3975.6</v>
      </c>
      <c r="L20" s="236">
        <v>0</v>
      </c>
      <c r="M20" s="237">
        <v>0</v>
      </c>
      <c r="N20" s="236">
        <v>0</v>
      </c>
      <c r="O20" s="237">
        <v>3975.6</v>
      </c>
      <c r="P20" s="236">
        <v>811.5</v>
      </c>
      <c r="Q20" s="237">
        <v>811.5</v>
      </c>
      <c r="R20" s="236">
        <v>0</v>
      </c>
      <c r="S20" s="237">
        <v>0</v>
      </c>
      <c r="T20" s="236">
        <v>1167.3</v>
      </c>
      <c r="U20" s="237">
        <v>0</v>
      </c>
      <c r="V20" s="236">
        <v>0</v>
      </c>
      <c r="W20" s="237">
        <v>1167.3</v>
      </c>
      <c r="X20" s="236" t="s">
        <v>186</v>
      </c>
      <c r="Y20" s="224" t="s">
        <v>186</v>
      </c>
      <c r="Z20" s="225" t="s">
        <v>186</v>
      </c>
      <c r="AA20" s="226" t="s">
        <v>186</v>
      </c>
      <c r="AB20" s="226">
        <v>-5954.4</v>
      </c>
      <c r="AC20" s="226" t="s">
        <v>186</v>
      </c>
      <c r="AD20" s="226" t="s">
        <v>186</v>
      </c>
      <c r="AE20" s="226" t="s">
        <v>186</v>
      </c>
      <c r="AF20" s="226" t="s">
        <v>186</v>
      </c>
      <c r="AG20" s="226" t="s">
        <v>186</v>
      </c>
      <c r="AH20" s="227" t="s">
        <v>186</v>
      </c>
      <c r="AI20" s="224">
        <v>0</v>
      </c>
      <c r="AJ20" s="154" t="s">
        <v>184</v>
      </c>
    </row>
    <row r="21" spans="1:36" s="154" customFormat="1" ht="21" customHeight="1">
      <c r="A21" s="220"/>
      <c r="B21" s="195"/>
      <c r="C21" s="228" t="s">
        <v>199</v>
      </c>
      <c r="D21" s="233"/>
      <c r="E21" s="233"/>
      <c r="F21" s="233"/>
      <c r="G21" s="194" t="s">
        <v>138</v>
      </c>
      <c r="H21" s="234" t="s">
        <v>183</v>
      </c>
      <c r="I21" s="235">
        <v>0</v>
      </c>
      <c r="J21" s="236">
        <v>0</v>
      </c>
      <c r="K21" s="237">
        <v>0</v>
      </c>
      <c r="L21" s="236">
        <v>0</v>
      </c>
      <c r="M21" s="237">
        <v>0</v>
      </c>
      <c r="N21" s="236">
        <v>0</v>
      </c>
      <c r="O21" s="237">
        <v>0</v>
      </c>
      <c r="P21" s="236">
        <v>0</v>
      </c>
      <c r="Q21" s="237">
        <v>0</v>
      </c>
      <c r="R21" s="236">
        <v>0</v>
      </c>
      <c r="S21" s="237">
        <v>0</v>
      </c>
      <c r="T21" s="236">
        <v>0</v>
      </c>
      <c r="U21" s="237">
        <v>0</v>
      </c>
      <c r="V21" s="236">
        <v>0</v>
      </c>
      <c r="W21" s="237">
        <v>0</v>
      </c>
      <c r="X21" s="236" t="s">
        <v>186</v>
      </c>
      <c r="Y21" s="224" t="s">
        <v>186</v>
      </c>
      <c r="Z21" s="225" t="s">
        <v>186</v>
      </c>
      <c r="AA21" s="226" t="s">
        <v>186</v>
      </c>
      <c r="AB21" s="226" t="s">
        <v>186</v>
      </c>
      <c r="AC21" s="226">
        <v>0</v>
      </c>
      <c r="AD21" s="226" t="s">
        <v>186</v>
      </c>
      <c r="AE21" s="226" t="s">
        <v>186</v>
      </c>
      <c r="AF21" s="226" t="s">
        <v>186</v>
      </c>
      <c r="AG21" s="226" t="s">
        <v>186</v>
      </c>
      <c r="AH21" s="227" t="s">
        <v>186</v>
      </c>
      <c r="AI21" s="224">
        <v>0</v>
      </c>
      <c r="AJ21" s="154" t="s">
        <v>184</v>
      </c>
    </row>
    <row r="22" spans="1:36" s="154" customFormat="1" ht="21" customHeight="1">
      <c r="A22" s="220"/>
      <c r="B22" s="177" t="s">
        <v>200</v>
      </c>
      <c r="C22" s="178"/>
      <c r="D22" s="178"/>
      <c r="E22" s="178"/>
      <c r="F22" s="178"/>
      <c r="G22" s="186" t="s">
        <v>138</v>
      </c>
      <c r="H22" s="203" t="s">
        <v>4</v>
      </c>
      <c r="I22" s="221" t="s">
        <v>186</v>
      </c>
      <c r="J22" s="222" t="s">
        <v>186</v>
      </c>
      <c r="K22" s="223" t="s">
        <v>186</v>
      </c>
      <c r="L22" s="222" t="s">
        <v>186</v>
      </c>
      <c r="M22" s="223" t="s">
        <v>186</v>
      </c>
      <c r="N22" s="222" t="s">
        <v>186</v>
      </c>
      <c r="O22" s="223" t="s">
        <v>186</v>
      </c>
      <c r="P22" s="222" t="s">
        <v>186</v>
      </c>
      <c r="Q22" s="223" t="s">
        <v>186</v>
      </c>
      <c r="R22" s="222" t="s">
        <v>186</v>
      </c>
      <c r="S22" s="223" t="s">
        <v>186</v>
      </c>
      <c r="T22" s="222" t="s">
        <v>186</v>
      </c>
      <c r="U22" s="223" t="s">
        <v>186</v>
      </c>
      <c r="V22" s="222" t="s">
        <v>186</v>
      </c>
      <c r="W22" s="223" t="s">
        <v>186</v>
      </c>
      <c r="X22" s="222" t="s">
        <v>186</v>
      </c>
      <c r="Y22" s="224" t="s">
        <v>186</v>
      </c>
      <c r="Z22" s="225" t="s">
        <v>186</v>
      </c>
      <c r="AA22" s="226" t="s">
        <v>186</v>
      </c>
      <c r="AB22" s="226" t="s">
        <v>186</v>
      </c>
      <c r="AC22" s="226" t="s">
        <v>186</v>
      </c>
      <c r="AD22" s="226" t="s">
        <v>186</v>
      </c>
      <c r="AE22" s="226" t="s">
        <v>186</v>
      </c>
      <c r="AF22" s="226" t="s">
        <v>186</v>
      </c>
      <c r="AG22" s="226" t="s">
        <v>186</v>
      </c>
      <c r="AH22" s="227" t="s">
        <v>186</v>
      </c>
      <c r="AI22" s="224" t="s">
        <v>186</v>
      </c>
      <c r="AJ22" s="154" t="s">
        <v>184</v>
      </c>
    </row>
    <row r="23" spans="1:36" s="154" customFormat="1" ht="21" customHeight="1">
      <c r="A23" s="220"/>
      <c r="B23" s="185"/>
      <c r="C23" s="177" t="s">
        <v>201</v>
      </c>
      <c r="D23" s="178"/>
      <c r="E23" s="178"/>
      <c r="F23" s="178"/>
      <c r="G23" s="186" t="s">
        <v>138</v>
      </c>
      <c r="H23" s="203" t="s">
        <v>4</v>
      </c>
      <c r="I23" s="221" t="s">
        <v>186</v>
      </c>
      <c r="J23" s="222" t="s">
        <v>186</v>
      </c>
      <c r="K23" s="223" t="s">
        <v>186</v>
      </c>
      <c r="L23" s="222" t="s">
        <v>186</v>
      </c>
      <c r="M23" s="223" t="s">
        <v>186</v>
      </c>
      <c r="N23" s="222" t="s">
        <v>186</v>
      </c>
      <c r="O23" s="223" t="s">
        <v>186</v>
      </c>
      <c r="P23" s="222" t="s">
        <v>186</v>
      </c>
      <c r="Q23" s="223" t="s">
        <v>186</v>
      </c>
      <c r="R23" s="222" t="s">
        <v>186</v>
      </c>
      <c r="S23" s="223" t="s">
        <v>186</v>
      </c>
      <c r="T23" s="222" t="s">
        <v>186</v>
      </c>
      <c r="U23" s="223" t="s">
        <v>186</v>
      </c>
      <c r="V23" s="222" t="s">
        <v>186</v>
      </c>
      <c r="W23" s="223" t="s">
        <v>186</v>
      </c>
      <c r="X23" s="222" t="s">
        <v>186</v>
      </c>
      <c r="Y23" s="224" t="s">
        <v>186</v>
      </c>
      <c r="Z23" s="225" t="s">
        <v>186</v>
      </c>
      <c r="AA23" s="226" t="s">
        <v>186</v>
      </c>
      <c r="AB23" s="226" t="s">
        <v>186</v>
      </c>
      <c r="AC23" s="226" t="s">
        <v>186</v>
      </c>
      <c r="AD23" s="226" t="s">
        <v>186</v>
      </c>
      <c r="AE23" s="226" t="s">
        <v>186</v>
      </c>
      <c r="AF23" s="226" t="s">
        <v>186</v>
      </c>
      <c r="AG23" s="226" t="s">
        <v>186</v>
      </c>
      <c r="AH23" s="227" t="s">
        <v>186</v>
      </c>
      <c r="AI23" s="224" t="s">
        <v>186</v>
      </c>
      <c r="AJ23" s="154" t="s">
        <v>184</v>
      </c>
    </row>
    <row r="24" spans="1:36" s="154" customFormat="1" ht="21" customHeight="1">
      <c r="A24" s="220"/>
      <c r="B24" s="185"/>
      <c r="C24" s="185"/>
      <c r="D24" s="177" t="s">
        <v>202</v>
      </c>
      <c r="E24" s="178"/>
      <c r="F24" s="178"/>
      <c r="G24" s="186" t="s">
        <v>203</v>
      </c>
      <c r="H24" s="203">
        <v>-10</v>
      </c>
      <c r="I24" s="221">
        <v>0</v>
      </c>
      <c r="J24" s="222">
        <v>29300</v>
      </c>
      <c r="K24" s="223">
        <v>20252</v>
      </c>
      <c r="L24" s="222">
        <v>0</v>
      </c>
      <c r="M24" s="223">
        <v>0</v>
      </c>
      <c r="N24" s="222">
        <v>0</v>
      </c>
      <c r="O24" s="223">
        <v>20252</v>
      </c>
      <c r="P24" s="222">
        <v>9048</v>
      </c>
      <c r="Q24" s="223">
        <v>0</v>
      </c>
      <c r="R24" s="222">
        <v>9048</v>
      </c>
      <c r="S24" s="223">
        <v>0</v>
      </c>
      <c r="T24" s="222">
        <v>0</v>
      </c>
      <c r="U24" s="223">
        <v>0</v>
      </c>
      <c r="V24" s="222">
        <v>0</v>
      </c>
      <c r="W24" s="223">
        <v>0</v>
      </c>
      <c r="X24" s="222" t="s">
        <v>186</v>
      </c>
      <c r="Y24" s="224" t="s">
        <v>186</v>
      </c>
      <c r="Z24" s="225" t="s">
        <v>186</v>
      </c>
      <c r="AA24" s="226" t="s">
        <v>186</v>
      </c>
      <c r="AB24" s="226" t="s">
        <v>186</v>
      </c>
      <c r="AC24" s="226" t="s">
        <v>186</v>
      </c>
      <c r="AD24" s="226" t="s">
        <v>186</v>
      </c>
      <c r="AE24" s="226" t="s">
        <v>186</v>
      </c>
      <c r="AF24" s="226" t="s">
        <v>186</v>
      </c>
      <c r="AG24" s="226" t="s">
        <v>186</v>
      </c>
      <c r="AH24" s="227" t="s">
        <v>186</v>
      </c>
      <c r="AI24" s="224">
        <v>0</v>
      </c>
      <c r="AJ24" s="154" t="s">
        <v>184</v>
      </c>
    </row>
    <row r="25" spans="1:36" s="154" customFormat="1" ht="21" customHeight="1">
      <c r="A25" s="220"/>
      <c r="B25" s="185"/>
      <c r="C25" s="185"/>
      <c r="D25" s="228" t="s">
        <v>204</v>
      </c>
      <c r="E25" s="229"/>
      <c r="F25" s="229"/>
      <c r="G25" s="230" t="s">
        <v>203</v>
      </c>
      <c r="H25" s="238">
        <v>-11</v>
      </c>
      <c r="I25" s="224" t="s">
        <v>186</v>
      </c>
      <c r="J25" s="232">
        <v>-69593.6</v>
      </c>
      <c r="K25" s="226">
        <v>-51045.6</v>
      </c>
      <c r="L25" s="232">
        <v>-51045.6</v>
      </c>
      <c r="M25" s="226">
        <v>0</v>
      </c>
      <c r="N25" s="232">
        <v>-51045.6</v>
      </c>
      <c r="O25" s="226">
        <v>0</v>
      </c>
      <c r="P25" s="232">
        <v>-18548</v>
      </c>
      <c r="Q25" s="226">
        <v>-18548</v>
      </c>
      <c r="R25" s="232">
        <v>0</v>
      </c>
      <c r="S25" s="226">
        <v>0</v>
      </c>
      <c r="T25" s="232">
        <v>0</v>
      </c>
      <c r="U25" s="226">
        <v>0</v>
      </c>
      <c r="V25" s="232">
        <v>0</v>
      </c>
      <c r="W25" s="226">
        <v>0</v>
      </c>
      <c r="X25" s="232" t="s">
        <v>186</v>
      </c>
      <c r="Y25" s="224">
        <v>-69593.6</v>
      </c>
      <c r="Z25" s="225" t="s">
        <v>186</v>
      </c>
      <c r="AA25" s="226" t="s">
        <v>186</v>
      </c>
      <c r="AB25" s="226" t="s">
        <v>186</v>
      </c>
      <c r="AC25" s="226" t="s">
        <v>186</v>
      </c>
      <c r="AD25" s="226" t="s">
        <v>186</v>
      </c>
      <c r="AE25" s="226" t="s">
        <v>186</v>
      </c>
      <c r="AF25" s="226" t="s">
        <v>186</v>
      </c>
      <c r="AG25" s="226" t="s">
        <v>186</v>
      </c>
      <c r="AH25" s="227" t="s">
        <v>186</v>
      </c>
      <c r="AI25" s="224" t="s">
        <v>186</v>
      </c>
      <c r="AJ25" s="154" t="s">
        <v>184</v>
      </c>
    </row>
    <row r="26" spans="1:36" s="154" customFormat="1" ht="21" customHeight="1">
      <c r="A26" s="220"/>
      <c r="B26" s="185"/>
      <c r="C26" s="195"/>
      <c r="D26" s="195" t="s">
        <v>205</v>
      </c>
      <c r="E26" s="233"/>
      <c r="F26" s="233"/>
      <c r="G26" s="194" t="s">
        <v>203</v>
      </c>
      <c r="H26" s="239">
        <v>-12</v>
      </c>
      <c r="I26" s="235">
        <v>0</v>
      </c>
      <c r="J26" s="236">
        <v>0</v>
      </c>
      <c r="K26" s="237">
        <v>0</v>
      </c>
      <c r="L26" s="236">
        <v>0</v>
      </c>
      <c r="M26" s="237">
        <v>0</v>
      </c>
      <c r="N26" s="236">
        <v>0</v>
      </c>
      <c r="O26" s="237">
        <v>0</v>
      </c>
      <c r="P26" s="236">
        <v>0</v>
      </c>
      <c r="Q26" s="237">
        <v>0</v>
      </c>
      <c r="R26" s="236">
        <v>0</v>
      </c>
      <c r="S26" s="237">
        <v>0</v>
      </c>
      <c r="T26" s="236">
        <v>0</v>
      </c>
      <c r="U26" s="237">
        <v>0</v>
      </c>
      <c r="V26" s="236">
        <v>0</v>
      </c>
      <c r="W26" s="237">
        <v>0</v>
      </c>
      <c r="X26" s="236" t="s">
        <v>186</v>
      </c>
      <c r="Y26" s="224" t="s">
        <v>186</v>
      </c>
      <c r="Z26" s="225">
        <v>0</v>
      </c>
      <c r="AA26" s="226" t="s">
        <v>186</v>
      </c>
      <c r="AB26" s="226" t="s">
        <v>186</v>
      </c>
      <c r="AC26" s="226" t="s">
        <v>186</v>
      </c>
      <c r="AD26" s="226" t="s">
        <v>186</v>
      </c>
      <c r="AE26" s="226" t="s">
        <v>186</v>
      </c>
      <c r="AF26" s="226" t="s">
        <v>186</v>
      </c>
      <c r="AG26" s="226" t="s">
        <v>186</v>
      </c>
      <c r="AH26" s="227" t="s">
        <v>186</v>
      </c>
      <c r="AI26" s="224">
        <v>0</v>
      </c>
      <c r="AJ26" s="154" t="s">
        <v>206</v>
      </c>
    </row>
    <row r="27" spans="1:36" s="154" customFormat="1" ht="21" customHeight="1">
      <c r="A27" s="220"/>
      <c r="B27" s="185"/>
      <c r="C27" s="177" t="s">
        <v>207</v>
      </c>
      <c r="D27" s="178"/>
      <c r="E27" s="178"/>
      <c r="F27" s="178"/>
      <c r="G27" s="186" t="s">
        <v>138</v>
      </c>
      <c r="H27" s="203" t="s">
        <v>4</v>
      </c>
      <c r="I27" s="221" t="s">
        <v>186</v>
      </c>
      <c r="J27" s="222" t="s">
        <v>186</v>
      </c>
      <c r="K27" s="223" t="s">
        <v>186</v>
      </c>
      <c r="L27" s="222" t="s">
        <v>186</v>
      </c>
      <c r="M27" s="223" t="s">
        <v>186</v>
      </c>
      <c r="N27" s="222" t="s">
        <v>186</v>
      </c>
      <c r="O27" s="223" t="s">
        <v>186</v>
      </c>
      <c r="P27" s="222" t="s">
        <v>186</v>
      </c>
      <c r="Q27" s="223" t="s">
        <v>186</v>
      </c>
      <c r="R27" s="222" t="s">
        <v>186</v>
      </c>
      <c r="S27" s="223" t="s">
        <v>186</v>
      </c>
      <c r="T27" s="222" t="s">
        <v>186</v>
      </c>
      <c r="U27" s="223" t="s">
        <v>186</v>
      </c>
      <c r="V27" s="222" t="s">
        <v>186</v>
      </c>
      <c r="W27" s="223" t="s">
        <v>186</v>
      </c>
      <c r="X27" s="222" t="s">
        <v>186</v>
      </c>
      <c r="Y27" s="224" t="s">
        <v>186</v>
      </c>
      <c r="Z27" s="225" t="s">
        <v>186</v>
      </c>
      <c r="AA27" s="226" t="s">
        <v>186</v>
      </c>
      <c r="AB27" s="226" t="s">
        <v>186</v>
      </c>
      <c r="AC27" s="226" t="s">
        <v>186</v>
      </c>
      <c r="AD27" s="226" t="s">
        <v>186</v>
      </c>
      <c r="AE27" s="226" t="s">
        <v>186</v>
      </c>
      <c r="AF27" s="226" t="s">
        <v>186</v>
      </c>
      <c r="AG27" s="226" t="s">
        <v>186</v>
      </c>
      <c r="AH27" s="227" t="s">
        <v>186</v>
      </c>
      <c r="AI27" s="224" t="s">
        <v>186</v>
      </c>
      <c r="AJ27" s="154" t="s">
        <v>206</v>
      </c>
    </row>
    <row r="28" spans="1:36" s="154" customFormat="1" ht="21" customHeight="1">
      <c r="A28" s="220"/>
      <c r="B28" s="185"/>
      <c r="C28" s="185"/>
      <c r="D28" s="177" t="s">
        <v>208</v>
      </c>
      <c r="E28" s="178"/>
      <c r="F28" s="178"/>
      <c r="G28" s="186" t="s">
        <v>209</v>
      </c>
      <c r="H28" s="203">
        <v>-13</v>
      </c>
      <c r="I28" s="221" t="s">
        <v>186</v>
      </c>
      <c r="J28" s="222">
        <v>42400</v>
      </c>
      <c r="K28" s="223">
        <v>42400</v>
      </c>
      <c r="L28" s="222">
        <v>0</v>
      </c>
      <c r="M28" s="223">
        <v>0</v>
      </c>
      <c r="N28" s="222">
        <v>0</v>
      </c>
      <c r="O28" s="223">
        <v>42400</v>
      </c>
      <c r="P28" s="222">
        <v>0</v>
      </c>
      <c r="Q28" s="223">
        <v>0</v>
      </c>
      <c r="R28" s="222">
        <v>0</v>
      </c>
      <c r="S28" s="223">
        <v>0</v>
      </c>
      <c r="T28" s="222">
        <v>0</v>
      </c>
      <c r="U28" s="223">
        <v>0</v>
      </c>
      <c r="V28" s="222">
        <v>0</v>
      </c>
      <c r="W28" s="223">
        <v>0</v>
      </c>
      <c r="X28" s="222" t="s">
        <v>186</v>
      </c>
      <c r="Y28" s="224" t="s">
        <v>186</v>
      </c>
      <c r="Z28" s="225" t="s">
        <v>186</v>
      </c>
      <c r="AA28" s="226" t="s">
        <v>186</v>
      </c>
      <c r="AB28" s="226" t="s">
        <v>186</v>
      </c>
      <c r="AC28" s="226" t="s">
        <v>186</v>
      </c>
      <c r="AD28" s="226">
        <v>-27500</v>
      </c>
      <c r="AE28" s="226">
        <v>-13300</v>
      </c>
      <c r="AF28" s="226">
        <v>-1600</v>
      </c>
      <c r="AG28" s="226" t="s">
        <v>186</v>
      </c>
      <c r="AH28" s="227" t="s">
        <v>186</v>
      </c>
      <c r="AI28" s="224" t="s">
        <v>186</v>
      </c>
      <c r="AJ28" s="154" t="s">
        <v>206</v>
      </c>
    </row>
    <row r="29" spans="1:36" s="154" customFormat="1" ht="21" customHeight="1">
      <c r="A29" s="220"/>
      <c r="B29" s="185"/>
      <c r="C29" s="185"/>
      <c r="D29" s="228" t="s">
        <v>210</v>
      </c>
      <c r="E29" s="229"/>
      <c r="F29" s="229"/>
      <c r="G29" s="230" t="s">
        <v>209</v>
      </c>
      <c r="H29" s="238">
        <v>-14</v>
      </c>
      <c r="I29" s="224" t="s">
        <v>186</v>
      </c>
      <c r="J29" s="232">
        <v>5000</v>
      </c>
      <c r="K29" s="226">
        <v>5000</v>
      </c>
      <c r="L29" s="232">
        <v>0</v>
      </c>
      <c r="M29" s="226">
        <v>0</v>
      </c>
      <c r="N29" s="232">
        <v>0</v>
      </c>
      <c r="O29" s="226">
        <v>5000</v>
      </c>
      <c r="P29" s="232">
        <v>0</v>
      </c>
      <c r="Q29" s="226">
        <v>0</v>
      </c>
      <c r="R29" s="232">
        <v>0</v>
      </c>
      <c r="S29" s="226">
        <v>0</v>
      </c>
      <c r="T29" s="232">
        <v>0</v>
      </c>
      <c r="U29" s="226">
        <v>0</v>
      </c>
      <c r="V29" s="232">
        <v>0</v>
      </c>
      <c r="W29" s="226">
        <v>0</v>
      </c>
      <c r="X29" s="232" t="s">
        <v>186</v>
      </c>
      <c r="Y29" s="224" t="s">
        <v>186</v>
      </c>
      <c r="Z29" s="225" t="s">
        <v>186</v>
      </c>
      <c r="AA29" s="226" t="s">
        <v>186</v>
      </c>
      <c r="AB29" s="226" t="s">
        <v>186</v>
      </c>
      <c r="AC29" s="226" t="s">
        <v>186</v>
      </c>
      <c r="AD29" s="226" t="s">
        <v>186</v>
      </c>
      <c r="AE29" s="226">
        <v>-5000</v>
      </c>
      <c r="AF29" s="226">
        <v>0</v>
      </c>
      <c r="AG29" s="226" t="s">
        <v>186</v>
      </c>
      <c r="AH29" s="227" t="s">
        <v>186</v>
      </c>
      <c r="AI29" s="224" t="s">
        <v>186</v>
      </c>
      <c r="AJ29" s="154" t="s">
        <v>206</v>
      </c>
    </row>
    <row r="30" spans="1:36" s="154" customFormat="1" ht="21" customHeight="1">
      <c r="A30" s="220"/>
      <c r="B30" s="195"/>
      <c r="C30" s="195"/>
      <c r="D30" s="195" t="s">
        <v>211</v>
      </c>
      <c r="E30" s="233"/>
      <c r="F30" s="233"/>
      <c r="G30" s="194" t="s">
        <v>209</v>
      </c>
      <c r="H30" s="239">
        <v>-15</v>
      </c>
      <c r="I30" s="235" t="s">
        <v>186</v>
      </c>
      <c r="J30" s="236">
        <v>0</v>
      </c>
      <c r="K30" s="237">
        <v>0</v>
      </c>
      <c r="L30" s="236">
        <v>0</v>
      </c>
      <c r="M30" s="237">
        <v>0</v>
      </c>
      <c r="N30" s="236">
        <v>0</v>
      </c>
      <c r="O30" s="237">
        <v>0</v>
      </c>
      <c r="P30" s="236">
        <v>0</v>
      </c>
      <c r="Q30" s="237">
        <v>0</v>
      </c>
      <c r="R30" s="236">
        <v>0</v>
      </c>
      <c r="S30" s="237">
        <v>0</v>
      </c>
      <c r="T30" s="236">
        <v>0</v>
      </c>
      <c r="U30" s="237">
        <v>0</v>
      </c>
      <c r="V30" s="236">
        <v>0</v>
      </c>
      <c r="W30" s="237">
        <v>0</v>
      </c>
      <c r="X30" s="236" t="s">
        <v>186</v>
      </c>
      <c r="Y30" s="224" t="s">
        <v>186</v>
      </c>
      <c r="Z30" s="225" t="s">
        <v>186</v>
      </c>
      <c r="AA30" s="226" t="s">
        <v>186</v>
      </c>
      <c r="AB30" s="226" t="s">
        <v>186</v>
      </c>
      <c r="AC30" s="226" t="s">
        <v>186</v>
      </c>
      <c r="AD30" s="226" t="s">
        <v>186</v>
      </c>
      <c r="AE30" s="226" t="s">
        <v>186</v>
      </c>
      <c r="AF30" s="226" t="s">
        <v>186</v>
      </c>
      <c r="AG30" s="226">
        <v>0</v>
      </c>
      <c r="AH30" s="227" t="s">
        <v>186</v>
      </c>
      <c r="AI30" s="224" t="s">
        <v>186</v>
      </c>
      <c r="AJ30" s="154" t="s">
        <v>206</v>
      </c>
    </row>
    <row r="31" spans="1:36" s="154" customFormat="1" ht="21" customHeight="1">
      <c r="A31" s="220"/>
      <c r="B31" s="177" t="s">
        <v>212</v>
      </c>
      <c r="C31" s="178"/>
      <c r="D31" s="178"/>
      <c r="E31" s="178"/>
      <c r="F31" s="178"/>
      <c r="G31" s="186" t="s">
        <v>138</v>
      </c>
      <c r="H31" s="203" t="s">
        <v>4</v>
      </c>
      <c r="I31" s="221" t="s">
        <v>186</v>
      </c>
      <c r="J31" s="222" t="s">
        <v>186</v>
      </c>
      <c r="K31" s="223" t="s">
        <v>186</v>
      </c>
      <c r="L31" s="222" t="s">
        <v>186</v>
      </c>
      <c r="M31" s="223" t="s">
        <v>186</v>
      </c>
      <c r="N31" s="222" t="s">
        <v>186</v>
      </c>
      <c r="O31" s="223" t="s">
        <v>186</v>
      </c>
      <c r="P31" s="222" t="s">
        <v>186</v>
      </c>
      <c r="Q31" s="223" t="s">
        <v>186</v>
      </c>
      <c r="R31" s="222" t="s">
        <v>186</v>
      </c>
      <c r="S31" s="223" t="s">
        <v>186</v>
      </c>
      <c r="T31" s="222" t="s">
        <v>186</v>
      </c>
      <c r="U31" s="223" t="s">
        <v>186</v>
      </c>
      <c r="V31" s="222" t="s">
        <v>186</v>
      </c>
      <c r="W31" s="223" t="s">
        <v>186</v>
      </c>
      <c r="X31" s="222" t="s">
        <v>186</v>
      </c>
      <c r="Y31" s="224" t="s">
        <v>186</v>
      </c>
      <c r="Z31" s="225" t="s">
        <v>186</v>
      </c>
      <c r="AA31" s="226" t="s">
        <v>186</v>
      </c>
      <c r="AB31" s="226" t="s">
        <v>186</v>
      </c>
      <c r="AC31" s="226" t="s">
        <v>186</v>
      </c>
      <c r="AD31" s="226" t="s">
        <v>186</v>
      </c>
      <c r="AE31" s="226" t="s">
        <v>186</v>
      </c>
      <c r="AF31" s="226" t="s">
        <v>186</v>
      </c>
      <c r="AG31" s="226" t="s">
        <v>186</v>
      </c>
      <c r="AH31" s="227" t="s">
        <v>186</v>
      </c>
      <c r="AI31" s="224" t="s">
        <v>186</v>
      </c>
      <c r="AJ31" s="154" t="s">
        <v>206</v>
      </c>
    </row>
    <row r="32" spans="1:36" s="154" customFormat="1" ht="21" customHeight="1">
      <c r="A32" s="220"/>
      <c r="B32" s="185"/>
      <c r="C32" s="177" t="s">
        <v>213</v>
      </c>
      <c r="D32" s="178"/>
      <c r="E32" s="228" t="s">
        <v>214</v>
      </c>
      <c r="F32" s="229"/>
      <c r="G32" s="230" t="s">
        <v>191</v>
      </c>
      <c r="H32" s="238">
        <v>-16</v>
      </c>
      <c r="I32" s="224">
        <v>0</v>
      </c>
      <c r="J32" s="232">
        <v>8277.5</v>
      </c>
      <c r="K32" s="226">
        <v>8277.5</v>
      </c>
      <c r="L32" s="232">
        <v>0</v>
      </c>
      <c r="M32" s="226">
        <v>0</v>
      </c>
      <c r="N32" s="232">
        <v>0</v>
      </c>
      <c r="O32" s="226">
        <v>8277.5</v>
      </c>
      <c r="P32" s="232">
        <v>0</v>
      </c>
      <c r="Q32" s="226">
        <v>0</v>
      </c>
      <c r="R32" s="232">
        <v>0</v>
      </c>
      <c r="S32" s="226">
        <v>0</v>
      </c>
      <c r="T32" s="232">
        <v>0</v>
      </c>
      <c r="U32" s="226">
        <v>0</v>
      </c>
      <c r="V32" s="232">
        <v>0</v>
      </c>
      <c r="W32" s="226">
        <v>0</v>
      </c>
      <c r="X32" s="232" t="s">
        <v>186</v>
      </c>
      <c r="Y32" s="224" t="s">
        <v>186</v>
      </c>
      <c r="Z32" s="225" t="s">
        <v>186</v>
      </c>
      <c r="AA32" s="226" t="s">
        <v>186</v>
      </c>
      <c r="AB32" s="226" t="s">
        <v>186</v>
      </c>
      <c r="AC32" s="226" t="s">
        <v>186</v>
      </c>
      <c r="AD32" s="226" t="s">
        <v>186</v>
      </c>
      <c r="AE32" s="226" t="s">
        <v>186</v>
      </c>
      <c r="AF32" s="226" t="s">
        <v>186</v>
      </c>
      <c r="AG32" s="226" t="s">
        <v>186</v>
      </c>
      <c r="AH32" s="227" t="s">
        <v>186</v>
      </c>
      <c r="AI32" s="224">
        <v>0</v>
      </c>
      <c r="AJ32" s="154" t="s">
        <v>206</v>
      </c>
    </row>
    <row r="33" spans="1:36" s="154" customFormat="1" ht="21" customHeight="1">
      <c r="A33" s="220"/>
      <c r="B33" s="185"/>
      <c r="C33" s="195"/>
      <c r="D33" s="233"/>
      <c r="E33" s="195" t="s">
        <v>215</v>
      </c>
      <c r="F33" s="233"/>
      <c r="G33" s="194" t="s">
        <v>216</v>
      </c>
      <c r="H33" s="239">
        <v>-17</v>
      </c>
      <c r="I33" s="235" t="s">
        <v>186</v>
      </c>
      <c r="J33" s="236" t="s">
        <v>186</v>
      </c>
      <c r="K33" s="237" t="s">
        <v>186</v>
      </c>
      <c r="L33" s="236" t="s">
        <v>186</v>
      </c>
      <c r="M33" s="237" t="s">
        <v>186</v>
      </c>
      <c r="N33" s="236" t="s">
        <v>186</v>
      </c>
      <c r="O33" s="237" t="s">
        <v>186</v>
      </c>
      <c r="P33" s="236" t="s">
        <v>186</v>
      </c>
      <c r="Q33" s="237" t="s">
        <v>186</v>
      </c>
      <c r="R33" s="236" t="s">
        <v>186</v>
      </c>
      <c r="S33" s="237" t="s">
        <v>186</v>
      </c>
      <c r="T33" s="236" t="s">
        <v>186</v>
      </c>
      <c r="U33" s="237" t="s">
        <v>186</v>
      </c>
      <c r="V33" s="236" t="s">
        <v>186</v>
      </c>
      <c r="W33" s="237" t="s">
        <v>186</v>
      </c>
      <c r="X33" s="236" t="s">
        <v>186</v>
      </c>
      <c r="Y33" s="224" t="s">
        <v>186</v>
      </c>
      <c r="Z33" s="225" t="s">
        <v>186</v>
      </c>
      <c r="AA33" s="226" t="s">
        <v>186</v>
      </c>
      <c r="AB33" s="226" t="s">
        <v>186</v>
      </c>
      <c r="AC33" s="226" t="s">
        <v>186</v>
      </c>
      <c r="AD33" s="226" t="s">
        <v>186</v>
      </c>
      <c r="AE33" s="226" t="s">
        <v>186</v>
      </c>
      <c r="AF33" s="226" t="s">
        <v>186</v>
      </c>
      <c r="AG33" s="226" t="s">
        <v>186</v>
      </c>
      <c r="AH33" s="227">
        <v>844</v>
      </c>
      <c r="AI33" s="224" t="s">
        <v>186</v>
      </c>
      <c r="AJ33" s="154" t="s">
        <v>206</v>
      </c>
    </row>
    <row r="34" spans="1:36" s="154" customFormat="1" ht="21" customHeight="1">
      <c r="A34" s="220"/>
      <c r="B34" s="185"/>
      <c r="C34" s="177" t="s">
        <v>217</v>
      </c>
      <c r="D34" s="178"/>
      <c r="E34" s="228" t="s">
        <v>214</v>
      </c>
      <c r="F34" s="229"/>
      <c r="G34" s="230" t="s">
        <v>191</v>
      </c>
      <c r="H34" s="238">
        <v>-18</v>
      </c>
      <c r="I34" s="224">
        <v>0</v>
      </c>
      <c r="J34" s="232">
        <v>198224</v>
      </c>
      <c r="K34" s="226">
        <v>198224</v>
      </c>
      <c r="L34" s="232">
        <v>0</v>
      </c>
      <c r="M34" s="226">
        <v>0</v>
      </c>
      <c r="N34" s="232">
        <v>0</v>
      </c>
      <c r="O34" s="226">
        <v>198224</v>
      </c>
      <c r="P34" s="232">
        <v>0</v>
      </c>
      <c r="Q34" s="226">
        <v>0</v>
      </c>
      <c r="R34" s="232">
        <v>0</v>
      </c>
      <c r="S34" s="226">
        <v>0</v>
      </c>
      <c r="T34" s="232">
        <v>0</v>
      </c>
      <c r="U34" s="226">
        <v>0</v>
      </c>
      <c r="V34" s="232">
        <v>0</v>
      </c>
      <c r="W34" s="226">
        <v>0</v>
      </c>
      <c r="X34" s="232" t="s">
        <v>186</v>
      </c>
      <c r="Y34" s="224" t="s">
        <v>186</v>
      </c>
      <c r="Z34" s="225" t="s">
        <v>186</v>
      </c>
      <c r="AA34" s="226" t="s">
        <v>186</v>
      </c>
      <c r="AB34" s="226" t="s">
        <v>186</v>
      </c>
      <c r="AC34" s="226" t="s">
        <v>186</v>
      </c>
      <c r="AD34" s="226" t="s">
        <v>186</v>
      </c>
      <c r="AE34" s="226" t="s">
        <v>186</v>
      </c>
      <c r="AF34" s="226" t="s">
        <v>186</v>
      </c>
      <c r="AG34" s="226" t="s">
        <v>186</v>
      </c>
      <c r="AH34" s="227" t="s">
        <v>186</v>
      </c>
      <c r="AI34" s="224">
        <v>0</v>
      </c>
      <c r="AJ34" s="154" t="s">
        <v>206</v>
      </c>
    </row>
    <row r="35" spans="1:36" s="154" customFormat="1" ht="21" customHeight="1">
      <c r="A35" s="220"/>
      <c r="B35" s="185"/>
      <c r="C35" s="195"/>
      <c r="D35" s="233"/>
      <c r="E35" s="195" t="s">
        <v>215</v>
      </c>
      <c r="F35" s="233"/>
      <c r="G35" s="194" t="s">
        <v>216</v>
      </c>
      <c r="H35" s="239">
        <v>-19</v>
      </c>
      <c r="I35" s="235" t="s">
        <v>186</v>
      </c>
      <c r="J35" s="236" t="s">
        <v>186</v>
      </c>
      <c r="K35" s="237" t="s">
        <v>186</v>
      </c>
      <c r="L35" s="236" t="s">
        <v>186</v>
      </c>
      <c r="M35" s="237" t="s">
        <v>186</v>
      </c>
      <c r="N35" s="236" t="s">
        <v>186</v>
      </c>
      <c r="O35" s="237" t="s">
        <v>186</v>
      </c>
      <c r="P35" s="236" t="s">
        <v>186</v>
      </c>
      <c r="Q35" s="237" t="s">
        <v>186</v>
      </c>
      <c r="R35" s="236" t="s">
        <v>186</v>
      </c>
      <c r="S35" s="237" t="s">
        <v>186</v>
      </c>
      <c r="T35" s="236" t="s">
        <v>186</v>
      </c>
      <c r="U35" s="237" t="s">
        <v>186</v>
      </c>
      <c r="V35" s="236" t="s">
        <v>186</v>
      </c>
      <c r="W35" s="237" t="s">
        <v>186</v>
      </c>
      <c r="X35" s="236" t="s">
        <v>186</v>
      </c>
      <c r="Y35" s="224" t="s">
        <v>186</v>
      </c>
      <c r="Z35" s="225" t="s">
        <v>186</v>
      </c>
      <c r="AA35" s="226" t="s">
        <v>186</v>
      </c>
      <c r="AB35" s="226" t="s">
        <v>186</v>
      </c>
      <c r="AC35" s="226" t="s">
        <v>186</v>
      </c>
      <c r="AD35" s="226" t="s">
        <v>186</v>
      </c>
      <c r="AE35" s="226" t="s">
        <v>186</v>
      </c>
      <c r="AF35" s="226" t="s">
        <v>186</v>
      </c>
      <c r="AG35" s="226" t="s">
        <v>186</v>
      </c>
      <c r="AH35" s="227">
        <v>37840.3</v>
      </c>
      <c r="AI35" s="224" t="s">
        <v>186</v>
      </c>
      <c r="AJ35" s="154" t="s">
        <v>206</v>
      </c>
    </row>
    <row r="36" spans="1:36" s="154" customFormat="1" ht="21" customHeight="1">
      <c r="A36" s="220"/>
      <c r="B36" s="185"/>
      <c r="C36" s="177" t="s">
        <v>218</v>
      </c>
      <c r="D36" s="178"/>
      <c r="E36" s="228" t="s">
        <v>214</v>
      </c>
      <c r="F36" s="229"/>
      <c r="G36" s="230" t="s">
        <v>191</v>
      </c>
      <c r="H36" s="238">
        <v>-20</v>
      </c>
      <c r="I36" s="224">
        <v>0</v>
      </c>
      <c r="J36" s="232">
        <v>127</v>
      </c>
      <c r="K36" s="226">
        <v>127</v>
      </c>
      <c r="L36" s="232">
        <v>0</v>
      </c>
      <c r="M36" s="226">
        <v>0</v>
      </c>
      <c r="N36" s="232">
        <v>0</v>
      </c>
      <c r="O36" s="226">
        <v>127</v>
      </c>
      <c r="P36" s="232">
        <v>0</v>
      </c>
      <c r="Q36" s="226">
        <v>0</v>
      </c>
      <c r="R36" s="232">
        <v>0</v>
      </c>
      <c r="S36" s="226">
        <v>0</v>
      </c>
      <c r="T36" s="232">
        <v>0</v>
      </c>
      <c r="U36" s="226">
        <v>0</v>
      </c>
      <c r="V36" s="232">
        <v>0</v>
      </c>
      <c r="W36" s="226">
        <v>0</v>
      </c>
      <c r="X36" s="232" t="s">
        <v>186</v>
      </c>
      <c r="Y36" s="224" t="s">
        <v>186</v>
      </c>
      <c r="Z36" s="225" t="s">
        <v>186</v>
      </c>
      <c r="AA36" s="226" t="s">
        <v>186</v>
      </c>
      <c r="AB36" s="226" t="s">
        <v>186</v>
      </c>
      <c r="AC36" s="226" t="s">
        <v>186</v>
      </c>
      <c r="AD36" s="226" t="s">
        <v>186</v>
      </c>
      <c r="AE36" s="226" t="s">
        <v>186</v>
      </c>
      <c r="AF36" s="226" t="s">
        <v>186</v>
      </c>
      <c r="AG36" s="226" t="s">
        <v>186</v>
      </c>
      <c r="AH36" s="227" t="s">
        <v>186</v>
      </c>
      <c r="AI36" s="224">
        <v>0</v>
      </c>
      <c r="AJ36" s="154" t="s">
        <v>184</v>
      </c>
    </row>
    <row r="37" spans="1:36" s="154" customFormat="1" ht="21" customHeight="1">
      <c r="A37" s="220"/>
      <c r="B37" s="195"/>
      <c r="C37" s="195"/>
      <c r="D37" s="233"/>
      <c r="E37" s="195" t="s">
        <v>215</v>
      </c>
      <c r="F37" s="233"/>
      <c r="G37" s="194" t="s">
        <v>219</v>
      </c>
      <c r="H37" s="239">
        <v>-21</v>
      </c>
      <c r="I37" s="235" t="s">
        <v>186</v>
      </c>
      <c r="J37" s="236" t="s">
        <v>186</v>
      </c>
      <c r="K37" s="237" t="s">
        <v>186</v>
      </c>
      <c r="L37" s="236" t="s">
        <v>186</v>
      </c>
      <c r="M37" s="237" t="s">
        <v>186</v>
      </c>
      <c r="N37" s="236" t="s">
        <v>186</v>
      </c>
      <c r="O37" s="237" t="s">
        <v>186</v>
      </c>
      <c r="P37" s="236" t="s">
        <v>186</v>
      </c>
      <c r="Q37" s="237" t="s">
        <v>186</v>
      </c>
      <c r="R37" s="236" t="s">
        <v>186</v>
      </c>
      <c r="S37" s="237" t="s">
        <v>186</v>
      </c>
      <c r="T37" s="236" t="s">
        <v>186</v>
      </c>
      <c r="U37" s="237" t="s">
        <v>186</v>
      </c>
      <c r="V37" s="236" t="s">
        <v>186</v>
      </c>
      <c r="W37" s="237" t="s">
        <v>186</v>
      </c>
      <c r="X37" s="236" t="s">
        <v>186</v>
      </c>
      <c r="Y37" s="224" t="s">
        <v>186</v>
      </c>
      <c r="Z37" s="225" t="s">
        <v>186</v>
      </c>
      <c r="AA37" s="226" t="s">
        <v>186</v>
      </c>
      <c r="AB37" s="226" t="s">
        <v>186</v>
      </c>
      <c r="AC37" s="226" t="s">
        <v>186</v>
      </c>
      <c r="AD37" s="226" t="s">
        <v>186</v>
      </c>
      <c r="AE37" s="226" t="s">
        <v>186</v>
      </c>
      <c r="AF37" s="226" t="s">
        <v>186</v>
      </c>
      <c r="AG37" s="226" t="s">
        <v>186</v>
      </c>
      <c r="AH37" s="227">
        <v>2.4</v>
      </c>
      <c r="AI37" s="224" t="s">
        <v>186</v>
      </c>
      <c r="AJ37" s="154" t="s">
        <v>184</v>
      </c>
    </row>
    <row r="38" spans="1:36" s="154" customFormat="1" ht="21" customHeight="1">
      <c r="A38" s="220"/>
      <c r="B38" s="177" t="s">
        <v>220</v>
      </c>
      <c r="C38" s="155"/>
      <c r="D38" s="155"/>
      <c r="E38" s="155"/>
      <c r="F38" s="155"/>
      <c r="G38" s="184" t="s">
        <v>138</v>
      </c>
      <c r="H38" s="209" t="s">
        <v>4</v>
      </c>
      <c r="I38" s="240" t="s">
        <v>186</v>
      </c>
      <c r="J38" s="241" t="s">
        <v>186</v>
      </c>
      <c r="K38" s="242" t="s">
        <v>186</v>
      </c>
      <c r="L38" s="241" t="s">
        <v>186</v>
      </c>
      <c r="M38" s="242" t="s">
        <v>186</v>
      </c>
      <c r="N38" s="241" t="s">
        <v>186</v>
      </c>
      <c r="O38" s="242" t="s">
        <v>186</v>
      </c>
      <c r="P38" s="241" t="s">
        <v>186</v>
      </c>
      <c r="Q38" s="242" t="s">
        <v>186</v>
      </c>
      <c r="R38" s="241" t="s">
        <v>186</v>
      </c>
      <c r="S38" s="242" t="s">
        <v>186</v>
      </c>
      <c r="T38" s="241" t="s">
        <v>186</v>
      </c>
      <c r="U38" s="242" t="s">
        <v>186</v>
      </c>
      <c r="V38" s="241" t="s">
        <v>186</v>
      </c>
      <c r="W38" s="242" t="s">
        <v>186</v>
      </c>
      <c r="X38" s="241" t="s">
        <v>186</v>
      </c>
      <c r="Y38" s="224" t="s">
        <v>186</v>
      </c>
      <c r="Z38" s="225" t="s">
        <v>186</v>
      </c>
      <c r="AA38" s="226" t="s">
        <v>186</v>
      </c>
      <c r="AB38" s="226" t="s">
        <v>186</v>
      </c>
      <c r="AC38" s="226" t="s">
        <v>186</v>
      </c>
      <c r="AD38" s="226" t="s">
        <v>186</v>
      </c>
      <c r="AE38" s="226" t="s">
        <v>186</v>
      </c>
      <c r="AF38" s="226" t="s">
        <v>186</v>
      </c>
      <c r="AG38" s="226" t="s">
        <v>186</v>
      </c>
      <c r="AH38" s="227" t="s">
        <v>186</v>
      </c>
      <c r="AI38" s="224" t="s">
        <v>186</v>
      </c>
      <c r="AJ38" s="154" t="s">
        <v>184</v>
      </c>
    </row>
    <row r="39" spans="1:36" s="154" customFormat="1" ht="21" customHeight="1">
      <c r="A39" s="220"/>
      <c r="B39" s="185"/>
      <c r="C39" s="177" t="s">
        <v>221</v>
      </c>
      <c r="D39" s="178"/>
      <c r="E39" s="178"/>
      <c r="F39" s="178"/>
      <c r="G39" s="186" t="s">
        <v>222</v>
      </c>
      <c r="H39" s="203" t="s">
        <v>4</v>
      </c>
      <c r="I39" s="221" t="s">
        <v>186</v>
      </c>
      <c r="J39" s="222" t="s">
        <v>186</v>
      </c>
      <c r="K39" s="223" t="s">
        <v>186</v>
      </c>
      <c r="L39" s="222" t="s">
        <v>186</v>
      </c>
      <c r="M39" s="223" t="s">
        <v>186</v>
      </c>
      <c r="N39" s="222" t="s">
        <v>186</v>
      </c>
      <c r="O39" s="223" t="s">
        <v>186</v>
      </c>
      <c r="P39" s="222" t="s">
        <v>186</v>
      </c>
      <c r="Q39" s="223" t="s">
        <v>186</v>
      </c>
      <c r="R39" s="222" t="s">
        <v>186</v>
      </c>
      <c r="S39" s="223" t="s">
        <v>186</v>
      </c>
      <c r="T39" s="222" t="s">
        <v>186</v>
      </c>
      <c r="U39" s="223" t="s">
        <v>186</v>
      </c>
      <c r="V39" s="222" t="s">
        <v>186</v>
      </c>
      <c r="W39" s="223" t="s">
        <v>186</v>
      </c>
      <c r="X39" s="222" t="s">
        <v>186</v>
      </c>
      <c r="Y39" s="224" t="s">
        <v>186</v>
      </c>
      <c r="Z39" s="225" t="s">
        <v>186</v>
      </c>
      <c r="AA39" s="226" t="s">
        <v>186</v>
      </c>
      <c r="AB39" s="226" t="s">
        <v>186</v>
      </c>
      <c r="AC39" s="226" t="s">
        <v>186</v>
      </c>
      <c r="AD39" s="226" t="s">
        <v>186</v>
      </c>
      <c r="AE39" s="226" t="s">
        <v>186</v>
      </c>
      <c r="AF39" s="226" t="s">
        <v>186</v>
      </c>
      <c r="AG39" s="226" t="s">
        <v>186</v>
      </c>
      <c r="AH39" s="227" t="s">
        <v>186</v>
      </c>
      <c r="AI39" s="224" t="s">
        <v>186</v>
      </c>
      <c r="AJ39" s="154" t="s">
        <v>184</v>
      </c>
    </row>
    <row r="40" spans="1:36" s="154" customFormat="1" ht="21" customHeight="1">
      <c r="A40" s="220"/>
      <c r="B40" s="185"/>
      <c r="C40" s="185"/>
      <c r="D40" s="177" t="s">
        <v>195</v>
      </c>
      <c r="E40" s="178"/>
      <c r="F40" s="178"/>
      <c r="G40" s="186" t="s">
        <v>223</v>
      </c>
      <c r="H40" s="203">
        <v>-22</v>
      </c>
      <c r="I40" s="221">
        <v>0</v>
      </c>
      <c r="J40" s="222">
        <v>273749.4</v>
      </c>
      <c r="K40" s="223">
        <v>265407</v>
      </c>
      <c r="L40" s="222">
        <v>1314</v>
      </c>
      <c r="M40" s="223">
        <v>1314</v>
      </c>
      <c r="N40" s="222">
        <v>0</v>
      </c>
      <c r="O40" s="223">
        <v>264093</v>
      </c>
      <c r="P40" s="222">
        <v>7032.2</v>
      </c>
      <c r="Q40" s="223">
        <v>2169.5</v>
      </c>
      <c r="R40" s="222">
        <v>4862.6</v>
      </c>
      <c r="S40" s="223">
        <v>1310.2</v>
      </c>
      <c r="T40" s="222">
        <v>33227.5</v>
      </c>
      <c r="U40" s="223">
        <v>0</v>
      </c>
      <c r="V40" s="222">
        <v>0</v>
      </c>
      <c r="W40" s="223">
        <v>33227.5</v>
      </c>
      <c r="X40" s="222" t="s">
        <v>186</v>
      </c>
      <c r="Y40" s="224" t="s">
        <v>186</v>
      </c>
      <c r="Z40" s="225" t="s">
        <v>186</v>
      </c>
      <c r="AA40" s="226" t="s">
        <v>186</v>
      </c>
      <c r="AB40" s="226" t="s">
        <v>186</v>
      </c>
      <c r="AC40" s="226" t="s">
        <v>186</v>
      </c>
      <c r="AD40" s="226" t="s">
        <v>186</v>
      </c>
      <c r="AE40" s="226" t="s">
        <v>186</v>
      </c>
      <c r="AF40" s="226" t="s">
        <v>186</v>
      </c>
      <c r="AG40" s="226" t="s">
        <v>186</v>
      </c>
      <c r="AH40" s="227" t="s">
        <v>186</v>
      </c>
      <c r="AI40" s="224">
        <v>0</v>
      </c>
      <c r="AJ40" s="154" t="s">
        <v>184</v>
      </c>
    </row>
    <row r="41" spans="1:36" s="154" customFormat="1" ht="21" customHeight="1">
      <c r="A41" s="220"/>
      <c r="B41" s="185"/>
      <c r="C41" s="185"/>
      <c r="D41" s="228" t="s">
        <v>224</v>
      </c>
      <c r="E41" s="229"/>
      <c r="F41" s="229"/>
      <c r="G41" s="230" t="s">
        <v>223</v>
      </c>
      <c r="H41" s="238">
        <v>-23</v>
      </c>
      <c r="I41" s="224" t="s">
        <v>186</v>
      </c>
      <c r="J41" s="232" t="s">
        <v>186</v>
      </c>
      <c r="K41" s="226" t="s">
        <v>186</v>
      </c>
      <c r="L41" s="232" t="s">
        <v>186</v>
      </c>
      <c r="M41" s="226" t="s">
        <v>186</v>
      </c>
      <c r="N41" s="232" t="s">
        <v>186</v>
      </c>
      <c r="O41" s="226" t="s">
        <v>186</v>
      </c>
      <c r="P41" s="232" t="s">
        <v>186</v>
      </c>
      <c r="Q41" s="226" t="s">
        <v>186</v>
      </c>
      <c r="R41" s="232" t="s">
        <v>186</v>
      </c>
      <c r="S41" s="226" t="s">
        <v>186</v>
      </c>
      <c r="T41" s="232" t="s">
        <v>186</v>
      </c>
      <c r="U41" s="226" t="s">
        <v>186</v>
      </c>
      <c r="V41" s="232" t="s">
        <v>186</v>
      </c>
      <c r="W41" s="226" t="s">
        <v>186</v>
      </c>
      <c r="X41" s="232" t="s">
        <v>186</v>
      </c>
      <c r="Y41" s="224">
        <v>-74000</v>
      </c>
      <c r="Z41" s="225" t="s">
        <v>186</v>
      </c>
      <c r="AA41" s="226" t="s">
        <v>186</v>
      </c>
      <c r="AB41" s="226" t="s">
        <v>186</v>
      </c>
      <c r="AC41" s="226" t="s">
        <v>186</v>
      </c>
      <c r="AD41" s="226" t="s">
        <v>186</v>
      </c>
      <c r="AE41" s="226" t="s">
        <v>186</v>
      </c>
      <c r="AF41" s="226" t="s">
        <v>186</v>
      </c>
      <c r="AG41" s="226" t="s">
        <v>186</v>
      </c>
      <c r="AH41" s="227" t="s">
        <v>186</v>
      </c>
      <c r="AI41" s="224" t="s">
        <v>186</v>
      </c>
      <c r="AJ41" s="154" t="s">
        <v>184</v>
      </c>
    </row>
    <row r="42" spans="1:36" s="154" customFormat="1" ht="21" customHeight="1" thickBot="1">
      <c r="A42" s="243"/>
      <c r="B42" s="244"/>
      <c r="C42" s="244"/>
      <c r="D42" s="244" t="s">
        <v>225</v>
      </c>
      <c r="E42" s="245"/>
      <c r="F42" s="245"/>
      <c r="G42" s="246" t="s">
        <v>223</v>
      </c>
      <c r="H42" s="205">
        <v>-24</v>
      </c>
      <c r="I42" s="247">
        <v>0</v>
      </c>
      <c r="J42" s="248">
        <v>207759.2</v>
      </c>
      <c r="K42" s="249">
        <v>201427.9</v>
      </c>
      <c r="L42" s="248">
        <v>997.2</v>
      </c>
      <c r="M42" s="249">
        <v>997.2</v>
      </c>
      <c r="N42" s="248">
        <v>0</v>
      </c>
      <c r="O42" s="249">
        <v>200430.6</v>
      </c>
      <c r="P42" s="248">
        <v>5337</v>
      </c>
      <c r="Q42" s="249">
        <v>1646.6</v>
      </c>
      <c r="R42" s="248">
        <v>3690.4</v>
      </c>
      <c r="S42" s="249">
        <v>994.4</v>
      </c>
      <c r="T42" s="248">
        <v>25217.7</v>
      </c>
      <c r="U42" s="249">
        <v>0</v>
      </c>
      <c r="V42" s="248">
        <v>0</v>
      </c>
      <c r="W42" s="249">
        <v>25217.7</v>
      </c>
      <c r="X42" s="248" t="s">
        <v>186</v>
      </c>
      <c r="Y42" s="221" t="s">
        <v>186</v>
      </c>
      <c r="Z42" s="250" t="s">
        <v>186</v>
      </c>
      <c r="AA42" s="223">
        <v>-232976.9</v>
      </c>
      <c r="AB42" s="223" t="s">
        <v>186</v>
      </c>
      <c r="AC42" s="223" t="s">
        <v>186</v>
      </c>
      <c r="AD42" s="223" t="s">
        <v>186</v>
      </c>
      <c r="AE42" s="223" t="s">
        <v>186</v>
      </c>
      <c r="AF42" s="223" t="s">
        <v>186</v>
      </c>
      <c r="AG42" s="223" t="s">
        <v>186</v>
      </c>
      <c r="AH42" s="251" t="s">
        <v>186</v>
      </c>
      <c r="AI42" s="221">
        <v>0</v>
      </c>
      <c r="AJ42" s="154" t="s">
        <v>184</v>
      </c>
    </row>
    <row r="43" spans="1:36" s="154" customFormat="1" ht="21" customHeight="1">
      <c r="A43" s="220" t="s">
        <v>226</v>
      </c>
      <c r="B43" s="155"/>
      <c r="C43" s="155"/>
      <c r="D43" s="155"/>
      <c r="E43" s="155"/>
      <c r="F43" s="155"/>
      <c r="G43" s="184" t="s">
        <v>138</v>
      </c>
      <c r="H43" s="209" t="s">
        <v>4</v>
      </c>
      <c r="I43" s="240" t="s">
        <v>186</v>
      </c>
      <c r="J43" s="241" t="s">
        <v>186</v>
      </c>
      <c r="K43" s="242" t="s">
        <v>186</v>
      </c>
      <c r="L43" s="241" t="s">
        <v>186</v>
      </c>
      <c r="M43" s="242" t="s">
        <v>186</v>
      </c>
      <c r="N43" s="241" t="s">
        <v>186</v>
      </c>
      <c r="O43" s="242" t="s">
        <v>186</v>
      </c>
      <c r="P43" s="241" t="s">
        <v>186</v>
      </c>
      <c r="Q43" s="242" t="s">
        <v>186</v>
      </c>
      <c r="R43" s="241" t="s">
        <v>186</v>
      </c>
      <c r="S43" s="242" t="s">
        <v>186</v>
      </c>
      <c r="T43" s="241" t="s">
        <v>186</v>
      </c>
      <c r="U43" s="242" t="s">
        <v>186</v>
      </c>
      <c r="V43" s="241" t="s">
        <v>186</v>
      </c>
      <c r="W43" s="242" t="s">
        <v>186</v>
      </c>
      <c r="X43" s="241" t="s">
        <v>186</v>
      </c>
      <c r="Y43" s="216" t="s">
        <v>186</v>
      </c>
      <c r="Z43" s="217" t="s">
        <v>186</v>
      </c>
      <c r="AA43" s="218" t="s">
        <v>186</v>
      </c>
      <c r="AB43" s="218" t="s">
        <v>186</v>
      </c>
      <c r="AC43" s="218" t="s">
        <v>186</v>
      </c>
      <c r="AD43" s="218" t="s">
        <v>186</v>
      </c>
      <c r="AE43" s="218" t="s">
        <v>186</v>
      </c>
      <c r="AF43" s="218" t="s">
        <v>186</v>
      </c>
      <c r="AG43" s="218" t="s">
        <v>186</v>
      </c>
      <c r="AH43" s="219" t="s">
        <v>186</v>
      </c>
      <c r="AI43" s="216" t="s">
        <v>186</v>
      </c>
      <c r="AJ43" s="154" t="s">
        <v>184</v>
      </c>
    </row>
    <row r="44" spans="1:36" s="154" customFormat="1" ht="21" customHeight="1">
      <c r="A44" s="220"/>
      <c r="B44" s="177" t="s">
        <v>227</v>
      </c>
      <c r="C44" s="178"/>
      <c r="D44" s="178"/>
      <c r="E44" s="178"/>
      <c r="F44" s="178"/>
      <c r="G44" s="186" t="s">
        <v>203</v>
      </c>
      <c r="H44" s="203">
        <v>-25</v>
      </c>
      <c r="I44" s="221">
        <v>41738</v>
      </c>
      <c r="J44" s="222" t="s">
        <v>186</v>
      </c>
      <c r="K44" s="223" t="s">
        <v>186</v>
      </c>
      <c r="L44" s="222" t="s">
        <v>186</v>
      </c>
      <c r="M44" s="223" t="s">
        <v>186</v>
      </c>
      <c r="N44" s="222" t="s">
        <v>186</v>
      </c>
      <c r="O44" s="223" t="s">
        <v>186</v>
      </c>
      <c r="P44" s="222" t="s">
        <v>186</v>
      </c>
      <c r="Q44" s="223" t="s">
        <v>186</v>
      </c>
      <c r="R44" s="222" t="s">
        <v>186</v>
      </c>
      <c r="S44" s="223" t="s">
        <v>186</v>
      </c>
      <c r="T44" s="222" t="s">
        <v>186</v>
      </c>
      <c r="U44" s="223" t="s">
        <v>186</v>
      </c>
      <c r="V44" s="222" t="s">
        <v>186</v>
      </c>
      <c r="W44" s="223" t="s">
        <v>186</v>
      </c>
      <c r="X44" s="222" t="s">
        <v>186</v>
      </c>
      <c r="Y44" s="224" t="s">
        <v>186</v>
      </c>
      <c r="Z44" s="225" t="s">
        <v>186</v>
      </c>
      <c r="AA44" s="226" t="s">
        <v>186</v>
      </c>
      <c r="AB44" s="226" t="s">
        <v>186</v>
      </c>
      <c r="AC44" s="226" t="s">
        <v>186</v>
      </c>
      <c r="AD44" s="226" t="s">
        <v>186</v>
      </c>
      <c r="AE44" s="226" t="s">
        <v>186</v>
      </c>
      <c r="AF44" s="226" t="s">
        <v>186</v>
      </c>
      <c r="AG44" s="226" t="s">
        <v>186</v>
      </c>
      <c r="AH44" s="227" t="s">
        <v>186</v>
      </c>
      <c r="AI44" s="224" t="s">
        <v>186</v>
      </c>
      <c r="AJ44" s="154" t="s">
        <v>184</v>
      </c>
    </row>
    <row r="45" spans="1:36" s="154" customFormat="1" ht="21" customHeight="1">
      <c r="A45" s="220"/>
      <c r="B45" s="228" t="s">
        <v>228</v>
      </c>
      <c r="C45" s="229"/>
      <c r="D45" s="229"/>
      <c r="E45" s="229"/>
      <c r="F45" s="229"/>
      <c r="G45" s="230" t="s">
        <v>191</v>
      </c>
      <c r="H45" s="238">
        <v>-26</v>
      </c>
      <c r="I45" s="224">
        <v>2894</v>
      </c>
      <c r="J45" s="232" t="s">
        <v>186</v>
      </c>
      <c r="K45" s="226" t="s">
        <v>186</v>
      </c>
      <c r="L45" s="232" t="s">
        <v>186</v>
      </c>
      <c r="M45" s="226" t="s">
        <v>186</v>
      </c>
      <c r="N45" s="232" t="s">
        <v>186</v>
      </c>
      <c r="O45" s="226" t="s">
        <v>186</v>
      </c>
      <c r="P45" s="232" t="s">
        <v>186</v>
      </c>
      <c r="Q45" s="226" t="s">
        <v>186</v>
      </c>
      <c r="R45" s="232" t="s">
        <v>186</v>
      </c>
      <c r="S45" s="226" t="s">
        <v>186</v>
      </c>
      <c r="T45" s="232" t="s">
        <v>186</v>
      </c>
      <c r="U45" s="226" t="s">
        <v>186</v>
      </c>
      <c r="V45" s="232" t="s">
        <v>186</v>
      </c>
      <c r="W45" s="226" t="s">
        <v>186</v>
      </c>
      <c r="X45" s="232" t="s">
        <v>186</v>
      </c>
      <c r="Y45" s="224" t="s">
        <v>186</v>
      </c>
      <c r="Z45" s="225" t="s">
        <v>186</v>
      </c>
      <c r="AA45" s="226" t="s">
        <v>186</v>
      </c>
      <c r="AB45" s="226" t="s">
        <v>186</v>
      </c>
      <c r="AC45" s="226" t="s">
        <v>186</v>
      </c>
      <c r="AD45" s="226" t="s">
        <v>186</v>
      </c>
      <c r="AE45" s="226" t="s">
        <v>186</v>
      </c>
      <c r="AF45" s="226" t="s">
        <v>186</v>
      </c>
      <c r="AG45" s="226" t="s">
        <v>186</v>
      </c>
      <c r="AH45" s="227" t="s">
        <v>186</v>
      </c>
      <c r="AI45" s="224" t="s">
        <v>186</v>
      </c>
      <c r="AJ45" s="154" t="s">
        <v>184</v>
      </c>
    </row>
    <row r="46" spans="1:36" s="154" customFormat="1" ht="21" customHeight="1">
      <c r="A46" s="220"/>
      <c r="B46" s="185" t="s">
        <v>229</v>
      </c>
      <c r="C46" s="155"/>
      <c r="D46" s="155"/>
      <c r="E46" s="155"/>
      <c r="F46" s="155"/>
      <c r="G46" s="184" t="s">
        <v>191</v>
      </c>
      <c r="H46" s="209">
        <v>-27</v>
      </c>
      <c r="I46" s="240">
        <v>107517</v>
      </c>
      <c r="J46" s="241" t="s">
        <v>186</v>
      </c>
      <c r="K46" s="242" t="s">
        <v>186</v>
      </c>
      <c r="L46" s="241" t="s">
        <v>186</v>
      </c>
      <c r="M46" s="242" t="s">
        <v>186</v>
      </c>
      <c r="N46" s="241" t="s">
        <v>186</v>
      </c>
      <c r="O46" s="242" t="s">
        <v>186</v>
      </c>
      <c r="P46" s="241" t="s">
        <v>186</v>
      </c>
      <c r="Q46" s="242" t="s">
        <v>186</v>
      </c>
      <c r="R46" s="241" t="s">
        <v>186</v>
      </c>
      <c r="S46" s="242" t="s">
        <v>186</v>
      </c>
      <c r="T46" s="241" t="s">
        <v>186</v>
      </c>
      <c r="U46" s="242" t="s">
        <v>186</v>
      </c>
      <c r="V46" s="241" t="s">
        <v>186</v>
      </c>
      <c r="W46" s="242" t="s">
        <v>186</v>
      </c>
      <c r="X46" s="241" t="s">
        <v>186</v>
      </c>
      <c r="Y46" s="224" t="s">
        <v>186</v>
      </c>
      <c r="Z46" s="225" t="s">
        <v>186</v>
      </c>
      <c r="AA46" s="226" t="s">
        <v>186</v>
      </c>
      <c r="AB46" s="226" t="s">
        <v>186</v>
      </c>
      <c r="AC46" s="226" t="s">
        <v>186</v>
      </c>
      <c r="AD46" s="226" t="s">
        <v>186</v>
      </c>
      <c r="AE46" s="226" t="s">
        <v>186</v>
      </c>
      <c r="AF46" s="226" t="s">
        <v>186</v>
      </c>
      <c r="AG46" s="226" t="s">
        <v>186</v>
      </c>
      <c r="AH46" s="227" t="s">
        <v>186</v>
      </c>
      <c r="AI46" s="224" t="s">
        <v>186</v>
      </c>
      <c r="AJ46" s="154" t="s">
        <v>184</v>
      </c>
    </row>
    <row r="47" spans="1:36" s="154" customFormat="1" ht="21" customHeight="1">
      <c r="A47" s="220"/>
      <c r="B47" s="228" t="s">
        <v>230</v>
      </c>
      <c r="C47" s="229"/>
      <c r="D47" s="229"/>
      <c r="E47" s="229"/>
      <c r="F47" s="229"/>
      <c r="G47" s="230" t="s">
        <v>231</v>
      </c>
      <c r="H47" s="238">
        <v>-28</v>
      </c>
      <c r="I47" s="224">
        <v>274034</v>
      </c>
      <c r="J47" s="232" t="s">
        <v>186</v>
      </c>
      <c r="K47" s="226" t="s">
        <v>186</v>
      </c>
      <c r="L47" s="232" t="s">
        <v>186</v>
      </c>
      <c r="M47" s="226" t="s">
        <v>186</v>
      </c>
      <c r="N47" s="232" t="s">
        <v>186</v>
      </c>
      <c r="O47" s="226" t="s">
        <v>186</v>
      </c>
      <c r="P47" s="232" t="s">
        <v>186</v>
      </c>
      <c r="Q47" s="226" t="s">
        <v>186</v>
      </c>
      <c r="R47" s="232" t="s">
        <v>186</v>
      </c>
      <c r="S47" s="226" t="s">
        <v>186</v>
      </c>
      <c r="T47" s="232" t="s">
        <v>186</v>
      </c>
      <c r="U47" s="226" t="s">
        <v>186</v>
      </c>
      <c r="V47" s="232" t="s">
        <v>186</v>
      </c>
      <c r="W47" s="226" t="s">
        <v>186</v>
      </c>
      <c r="X47" s="232" t="s">
        <v>186</v>
      </c>
      <c r="Y47" s="224" t="s">
        <v>186</v>
      </c>
      <c r="Z47" s="225" t="s">
        <v>186</v>
      </c>
      <c r="AA47" s="226" t="s">
        <v>186</v>
      </c>
      <c r="AB47" s="226" t="s">
        <v>186</v>
      </c>
      <c r="AC47" s="226" t="s">
        <v>186</v>
      </c>
      <c r="AD47" s="226" t="s">
        <v>186</v>
      </c>
      <c r="AE47" s="226" t="s">
        <v>186</v>
      </c>
      <c r="AF47" s="226" t="s">
        <v>186</v>
      </c>
      <c r="AG47" s="226" t="s">
        <v>186</v>
      </c>
      <c r="AH47" s="227" t="s">
        <v>186</v>
      </c>
      <c r="AI47" s="224" t="s">
        <v>186</v>
      </c>
      <c r="AJ47" s="154" t="s">
        <v>184</v>
      </c>
    </row>
    <row r="48" spans="1:36" s="154" customFormat="1" ht="21" customHeight="1">
      <c r="A48" s="220"/>
      <c r="B48" s="185" t="s">
        <v>232</v>
      </c>
      <c r="C48" s="155"/>
      <c r="D48" s="155"/>
      <c r="E48" s="155"/>
      <c r="F48" s="155"/>
      <c r="G48" s="184" t="s">
        <v>191</v>
      </c>
      <c r="H48" s="209">
        <v>-29</v>
      </c>
      <c r="I48" s="240">
        <v>14536</v>
      </c>
      <c r="J48" s="241" t="s">
        <v>186</v>
      </c>
      <c r="K48" s="242" t="s">
        <v>186</v>
      </c>
      <c r="L48" s="241" t="s">
        <v>186</v>
      </c>
      <c r="M48" s="242" t="s">
        <v>186</v>
      </c>
      <c r="N48" s="241" t="s">
        <v>186</v>
      </c>
      <c r="O48" s="242" t="s">
        <v>186</v>
      </c>
      <c r="P48" s="241" t="s">
        <v>186</v>
      </c>
      <c r="Q48" s="242" t="s">
        <v>186</v>
      </c>
      <c r="R48" s="241" t="s">
        <v>186</v>
      </c>
      <c r="S48" s="242" t="s">
        <v>186</v>
      </c>
      <c r="T48" s="241" t="s">
        <v>186</v>
      </c>
      <c r="U48" s="242" t="s">
        <v>186</v>
      </c>
      <c r="V48" s="241" t="s">
        <v>186</v>
      </c>
      <c r="W48" s="242" t="s">
        <v>186</v>
      </c>
      <c r="X48" s="241" t="s">
        <v>186</v>
      </c>
      <c r="Y48" s="224" t="s">
        <v>186</v>
      </c>
      <c r="Z48" s="225" t="s">
        <v>186</v>
      </c>
      <c r="AA48" s="226" t="s">
        <v>186</v>
      </c>
      <c r="AB48" s="226" t="s">
        <v>186</v>
      </c>
      <c r="AC48" s="226" t="s">
        <v>186</v>
      </c>
      <c r="AD48" s="226" t="s">
        <v>186</v>
      </c>
      <c r="AE48" s="226" t="s">
        <v>186</v>
      </c>
      <c r="AF48" s="226" t="s">
        <v>186</v>
      </c>
      <c r="AG48" s="226" t="s">
        <v>186</v>
      </c>
      <c r="AH48" s="227" t="s">
        <v>186</v>
      </c>
      <c r="AI48" s="224" t="s">
        <v>186</v>
      </c>
      <c r="AJ48" s="154" t="s">
        <v>184</v>
      </c>
    </row>
    <row r="49" spans="1:36" s="154" customFormat="1" ht="21" customHeight="1">
      <c r="A49" s="220"/>
      <c r="B49" s="228" t="s">
        <v>233</v>
      </c>
      <c r="C49" s="229"/>
      <c r="D49" s="229"/>
      <c r="E49" s="229"/>
      <c r="F49" s="229"/>
      <c r="G49" s="230" t="s">
        <v>234</v>
      </c>
      <c r="H49" s="238">
        <v>-30</v>
      </c>
      <c r="I49" s="224">
        <v>125</v>
      </c>
      <c r="J49" s="232" t="s">
        <v>186</v>
      </c>
      <c r="K49" s="226" t="s">
        <v>186</v>
      </c>
      <c r="L49" s="232" t="s">
        <v>186</v>
      </c>
      <c r="M49" s="226" t="s">
        <v>186</v>
      </c>
      <c r="N49" s="232" t="s">
        <v>186</v>
      </c>
      <c r="O49" s="226" t="s">
        <v>186</v>
      </c>
      <c r="P49" s="232" t="s">
        <v>186</v>
      </c>
      <c r="Q49" s="226" t="s">
        <v>186</v>
      </c>
      <c r="R49" s="232" t="s">
        <v>186</v>
      </c>
      <c r="S49" s="226" t="s">
        <v>186</v>
      </c>
      <c r="T49" s="232" t="s">
        <v>186</v>
      </c>
      <c r="U49" s="226" t="s">
        <v>186</v>
      </c>
      <c r="V49" s="232" t="s">
        <v>186</v>
      </c>
      <c r="W49" s="226" t="s">
        <v>186</v>
      </c>
      <c r="X49" s="232" t="s">
        <v>186</v>
      </c>
      <c r="Y49" s="224" t="s">
        <v>186</v>
      </c>
      <c r="Z49" s="225" t="s">
        <v>186</v>
      </c>
      <c r="AA49" s="226" t="s">
        <v>186</v>
      </c>
      <c r="AB49" s="226" t="s">
        <v>186</v>
      </c>
      <c r="AC49" s="226" t="s">
        <v>186</v>
      </c>
      <c r="AD49" s="226" t="s">
        <v>186</v>
      </c>
      <c r="AE49" s="226" t="s">
        <v>186</v>
      </c>
      <c r="AF49" s="226" t="s">
        <v>186</v>
      </c>
      <c r="AG49" s="226" t="s">
        <v>186</v>
      </c>
      <c r="AH49" s="227" t="s">
        <v>186</v>
      </c>
      <c r="AI49" s="224" t="s">
        <v>186</v>
      </c>
      <c r="AJ49" s="154" t="s">
        <v>184</v>
      </c>
    </row>
    <row r="50" spans="1:36" s="154" customFormat="1" ht="21" customHeight="1">
      <c r="A50" s="220"/>
      <c r="B50" s="185" t="s">
        <v>235</v>
      </c>
      <c r="C50" s="155"/>
      <c r="D50" s="155"/>
      <c r="E50" s="155"/>
      <c r="F50" s="155"/>
      <c r="G50" s="184" t="s">
        <v>191</v>
      </c>
      <c r="H50" s="209">
        <v>-31</v>
      </c>
      <c r="I50" s="240">
        <v>14086</v>
      </c>
      <c r="J50" s="241" t="s">
        <v>186</v>
      </c>
      <c r="K50" s="242" t="s">
        <v>186</v>
      </c>
      <c r="L50" s="241" t="s">
        <v>186</v>
      </c>
      <c r="M50" s="242" t="s">
        <v>186</v>
      </c>
      <c r="N50" s="241" t="s">
        <v>186</v>
      </c>
      <c r="O50" s="242" t="s">
        <v>186</v>
      </c>
      <c r="P50" s="241" t="s">
        <v>186</v>
      </c>
      <c r="Q50" s="242" t="s">
        <v>186</v>
      </c>
      <c r="R50" s="241" t="s">
        <v>186</v>
      </c>
      <c r="S50" s="242" t="s">
        <v>186</v>
      </c>
      <c r="T50" s="241" t="s">
        <v>186</v>
      </c>
      <c r="U50" s="242" t="s">
        <v>186</v>
      </c>
      <c r="V50" s="241" t="s">
        <v>186</v>
      </c>
      <c r="W50" s="242" t="s">
        <v>186</v>
      </c>
      <c r="X50" s="241" t="s">
        <v>186</v>
      </c>
      <c r="Y50" s="224" t="s">
        <v>186</v>
      </c>
      <c r="Z50" s="225" t="s">
        <v>186</v>
      </c>
      <c r="AA50" s="226" t="s">
        <v>186</v>
      </c>
      <c r="AB50" s="226" t="s">
        <v>186</v>
      </c>
      <c r="AC50" s="226" t="s">
        <v>186</v>
      </c>
      <c r="AD50" s="226" t="s">
        <v>186</v>
      </c>
      <c r="AE50" s="226" t="s">
        <v>186</v>
      </c>
      <c r="AF50" s="226" t="s">
        <v>186</v>
      </c>
      <c r="AG50" s="226" t="s">
        <v>186</v>
      </c>
      <c r="AH50" s="227" t="s">
        <v>186</v>
      </c>
      <c r="AI50" s="224" t="s">
        <v>186</v>
      </c>
      <c r="AJ50" s="154" t="s">
        <v>184</v>
      </c>
    </row>
    <row r="51" spans="1:36" s="154" customFormat="1" ht="21" customHeight="1">
      <c r="A51" s="220"/>
      <c r="B51" s="228" t="s">
        <v>236</v>
      </c>
      <c r="C51" s="229"/>
      <c r="D51" s="229"/>
      <c r="E51" s="229"/>
      <c r="F51" s="229"/>
      <c r="G51" s="230" t="s">
        <v>237</v>
      </c>
      <c r="H51" s="238">
        <v>-32</v>
      </c>
      <c r="I51" s="224" t="s">
        <v>186</v>
      </c>
      <c r="J51" s="232" t="s">
        <v>186</v>
      </c>
      <c r="K51" s="226" t="s">
        <v>186</v>
      </c>
      <c r="L51" s="232" t="s">
        <v>186</v>
      </c>
      <c r="M51" s="226" t="s">
        <v>186</v>
      </c>
      <c r="N51" s="232" t="s">
        <v>186</v>
      </c>
      <c r="O51" s="226" t="s">
        <v>186</v>
      </c>
      <c r="P51" s="232" t="s">
        <v>186</v>
      </c>
      <c r="Q51" s="226" t="s">
        <v>186</v>
      </c>
      <c r="R51" s="232" t="s">
        <v>186</v>
      </c>
      <c r="S51" s="226" t="s">
        <v>186</v>
      </c>
      <c r="T51" s="232" t="s">
        <v>186</v>
      </c>
      <c r="U51" s="226" t="s">
        <v>186</v>
      </c>
      <c r="V51" s="232" t="s">
        <v>186</v>
      </c>
      <c r="W51" s="226" t="s">
        <v>186</v>
      </c>
      <c r="X51" s="232">
        <v>34849</v>
      </c>
      <c r="Y51" s="224" t="s">
        <v>186</v>
      </c>
      <c r="Z51" s="225" t="s">
        <v>186</v>
      </c>
      <c r="AA51" s="226" t="s">
        <v>186</v>
      </c>
      <c r="AB51" s="226" t="s">
        <v>186</v>
      </c>
      <c r="AC51" s="226" t="s">
        <v>186</v>
      </c>
      <c r="AD51" s="226" t="s">
        <v>186</v>
      </c>
      <c r="AE51" s="226" t="s">
        <v>186</v>
      </c>
      <c r="AF51" s="226" t="s">
        <v>186</v>
      </c>
      <c r="AG51" s="226" t="s">
        <v>186</v>
      </c>
      <c r="AH51" s="227" t="s">
        <v>186</v>
      </c>
      <c r="AI51" s="224" t="s">
        <v>186</v>
      </c>
      <c r="AJ51" s="154" t="s">
        <v>238</v>
      </c>
    </row>
    <row r="52" spans="1:36" s="154" customFormat="1" ht="21" customHeight="1">
      <c r="A52" s="220"/>
      <c r="B52" s="185" t="s">
        <v>239</v>
      </c>
      <c r="C52" s="155"/>
      <c r="D52" s="155"/>
      <c r="E52" s="155"/>
      <c r="F52" s="155"/>
      <c r="G52" s="184" t="s">
        <v>240</v>
      </c>
      <c r="H52" s="209">
        <v>-33</v>
      </c>
      <c r="I52" s="240" t="s">
        <v>186</v>
      </c>
      <c r="J52" s="241" t="s">
        <v>186</v>
      </c>
      <c r="K52" s="242" t="s">
        <v>186</v>
      </c>
      <c r="L52" s="241" t="s">
        <v>186</v>
      </c>
      <c r="M52" s="242" t="s">
        <v>186</v>
      </c>
      <c r="N52" s="241" t="s">
        <v>186</v>
      </c>
      <c r="O52" s="242" t="s">
        <v>186</v>
      </c>
      <c r="P52" s="241" t="s">
        <v>186</v>
      </c>
      <c r="Q52" s="242" t="s">
        <v>186</v>
      </c>
      <c r="R52" s="241" t="s">
        <v>186</v>
      </c>
      <c r="S52" s="242" t="s">
        <v>186</v>
      </c>
      <c r="T52" s="241" t="s">
        <v>186</v>
      </c>
      <c r="U52" s="242" t="s">
        <v>186</v>
      </c>
      <c r="V52" s="241" t="s">
        <v>186</v>
      </c>
      <c r="W52" s="242" t="s">
        <v>186</v>
      </c>
      <c r="X52" s="241">
        <v>77.3</v>
      </c>
      <c r="Y52" s="224" t="s">
        <v>186</v>
      </c>
      <c r="Z52" s="225" t="s">
        <v>186</v>
      </c>
      <c r="AA52" s="226" t="s">
        <v>186</v>
      </c>
      <c r="AB52" s="226" t="s">
        <v>186</v>
      </c>
      <c r="AC52" s="226" t="s">
        <v>186</v>
      </c>
      <c r="AD52" s="226" t="s">
        <v>186</v>
      </c>
      <c r="AE52" s="226" t="s">
        <v>186</v>
      </c>
      <c r="AF52" s="226" t="s">
        <v>186</v>
      </c>
      <c r="AG52" s="226" t="s">
        <v>186</v>
      </c>
      <c r="AH52" s="227" t="s">
        <v>186</v>
      </c>
      <c r="AI52" s="224" t="s">
        <v>186</v>
      </c>
      <c r="AJ52" s="154" t="s">
        <v>238</v>
      </c>
    </row>
    <row r="53" spans="1:36" s="154" customFormat="1" ht="21" customHeight="1">
      <c r="A53" s="220"/>
      <c r="B53" s="228" t="s">
        <v>241</v>
      </c>
      <c r="C53" s="229"/>
      <c r="D53" s="229"/>
      <c r="E53" s="229"/>
      <c r="F53" s="229"/>
      <c r="G53" s="230" t="s">
        <v>240</v>
      </c>
      <c r="H53" s="238">
        <v>-34</v>
      </c>
      <c r="I53" s="224" t="s">
        <v>186</v>
      </c>
      <c r="J53" s="232" t="s">
        <v>186</v>
      </c>
      <c r="K53" s="226" t="s">
        <v>186</v>
      </c>
      <c r="L53" s="232" t="s">
        <v>186</v>
      </c>
      <c r="M53" s="226" t="s">
        <v>186</v>
      </c>
      <c r="N53" s="232" t="s">
        <v>186</v>
      </c>
      <c r="O53" s="226" t="s">
        <v>186</v>
      </c>
      <c r="P53" s="232" t="s">
        <v>186</v>
      </c>
      <c r="Q53" s="226" t="s">
        <v>186</v>
      </c>
      <c r="R53" s="232" t="s">
        <v>186</v>
      </c>
      <c r="S53" s="226" t="s">
        <v>186</v>
      </c>
      <c r="T53" s="232" t="s">
        <v>186</v>
      </c>
      <c r="U53" s="226" t="s">
        <v>186</v>
      </c>
      <c r="V53" s="232" t="s">
        <v>186</v>
      </c>
      <c r="W53" s="226" t="s">
        <v>186</v>
      </c>
      <c r="X53" s="232">
        <v>98.2</v>
      </c>
      <c r="Y53" s="224" t="s">
        <v>186</v>
      </c>
      <c r="Z53" s="225" t="s">
        <v>186</v>
      </c>
      <c r="AA53" s="226" t="s">
        <v>186</v>
      </c>
      <c r="AB53" s="226" t="s">
        <v>186</v>
      </c>
      <c r="AC53" s="226" t="s">
        <v>186</v>
      </c>
      <c r="AD53" s="226" t="s">
        <v>186</v>
      </c>
      <c r="AE53" s="226" t="s">
        <v>186</v>
      </c>
      <c r="AF53" s="226" t="s">
        <v>186</v>
      </c>
      <c r="AG53" s="226" t="s">
        <v>186</v>
      </c>
      <c r="AH53" s="227" t="s">
        <v>186</v>
      </c>
      <c r="AI53" s="224" t="s">
        <v>186</v>
      </c>
      <c r="AJ53" s="154" t="s">
        <v>238</v>
      </c>
    </row>
    <row r="54" spans="1:36" s="154" customFormat="1" ht="21" customHeight="1">
      <c r="A54" s="252" t="s">
        <v>242</v>
      </c>
      <c r="B54" s="178"/>
      <c r="C54" s="178"/>
      <c r="D54" s="178"/>
      <c r="E54" s="178"/>
      <c r="F54" s="178"/>
      <c r="G54" s="186" t="s">
        <v>138</v>
      </c>
      <c r="H54" s="203" t="s">
        <v>4</v>
      </c>
      <c r="I54" s="221" t="s">
        <v>186</v>
      </c>
      <c r="J54" s="222" t="s">
        <v>186</v>
      </c>
      <c r="K54" s="223" t="s">
        <v>186</v>
      </c>
      <c r="L54" s="222" t="s">
        <v>186</v>
      </c>
      <c r="M54" s="223" t="s">
        <v>186</v>
      </c>
      <c r="N54" s="222" t="s">
        <v>186</v>
      </c>
      <c r="O54" s="223" t="s">
        <v>186</v>
      </c>
      <c r="P54" s="222" t="s">
        <v>186</v>
      </c>
      <c r="Q54" s="223" t="s">
        <v>186</v>
      </c>
      <c r="R54" s="222" t="s">
        <v>186</v>
      </c>
      <c r="S54" s="223" t="s">
        <v>186</v>
      </c>
      <c r="T54" s="222" t="s">
        <v>186</v>
      </c>
      <c r="U54" s="223" t="s">
        <v>186</v>
      </c>
      <c r="V54" s="222" t="s">
        <v>186</v>
      </c>
      <c r="W54" s="223" t="s">
        <v>186</v>
      </c>
      <c r="X54" s="222" t="s">
        <v>186</v>
      </c>
      <c r="Y54" s="224" t="s">
        <v>186</v>
      </c>
      <c r="Z54" s="225" t="s">
        <v>186</v>
      </c>
      <c r="AA54" s="226" t="s">
        <v>186</v>
      </c>
      <c r="AB54" s="226" t="s">
        <v>186</v>
      </c>
      <c r="AC54" s="226" t="s">
        <v>186</v>
      </c>
      <c r="AD54" s="226" t="s">
        <v>186</v>
      </c>
      <c r="AE54" s="226" t="s">
        <v>186</v>
      </c>
      <c r="AF54" s="226" t="s">
        <v>186</v>
      </c>
      <c r="AG54" s="226" t="s">
        <v>186</v>
      </c>
      <c r="AH54" s="227" t="s">
        <v>186</v>
      </c>
      <c r="AI54" s="224" t="s">
        <v>186</v>
      </c>
      <c r="AJ54" s="154" t="s">
        <v>238</v>
      </c>
    </row>
    <row r="55" spans="1:36" s="154" customFormat="1" ht="21" customHeight="1">
      <c r="A55" s="220"/>
      <c r="B55" s="177" t="s">
        <v>243</v>
      </c>
      <c r="C55" s="178"/>
      <c r="D55" s="178"/>
      <c r="E55" s="178"/>
      <c r="F55" s="178"/>
      <c r="G55" s="186" t="s">
        <v>244</v>
      </c>
      <c r="H55" s="203">
        <v>-35</v>
      </c>
      <c r="I55" s="221" t="s">
        <v>186</v>
      </c>
      <c r="J55" s="222" t="s">
        <v>186</v>
      </c>
      <c r="K55" s="223" t="s">
        <v>186</v>
      </c>
      <c r="L55" s="222" t="s">
        <v>186</v>
      </c>
      <c r="M55" s="223" t="s">
        <v>186</v>
      </c>
      <c r="N55" s="222" t="s">
        <v>186</v>
      </c>
      <c r="O55" s="223" t="s">
        <v>186</v>
      </c>
      <c r="P55" s="222" t="s">
        <v>186</v>
      </c>
      <c r="Q55" s="223" t="s">
        <v>186</v>
      </c>
      <c r="R55" s="222" t="s">
        <v>186</v>
      </c>
      <c r="S55" s="223" t="s">
        <v>186</v>
      </c>
      <c r="T55" s="222" t="s">
        <v>186</v>
      </c>
      <c r="U55" s="223" t="s">
        <v>186</v>
      </c>
      <c r="V55" s="222" t="s">
        <v>186</v>
      </c>
      <c r="W55" s="223" t="s">
        <v>186</v>
      </c>
      <c r="X55" s="222" t="s">
        <v>186</v>
      </c>
      <c r="Y55" s="224">
        <v>534</v>
      </c>
      <c r="Z55" s="225" t="s">
        <v>186</v>
      </c>
      <c r="AA55" s="226" t="s">
        <v>186</v>
      </c>
      <c r="AB55" s="226" t="s">
        <v>186</v>
      </c>
      <c r="AC55" s="226" t="s">
        <v>186</v>
      </c>
      <c r="AD55" s="226" t="s">
        <v>186</v>
      </c>
      <c r="AE55" s="226" t="s">
        <v>186</v>
      </c>
      <c r="AF55" s="226" t="s">
        <v>186</v>
      </c>
      <c r="AG55" s="226" t="s">
        <v>186</v>
      </c>
      <c r="AH55" s="227" t="s">
        <v>186</v>
      </c>
      <c r="AI55" s="224" t="s">
        <v>186</v>
      </c>
      <c r="AJ55" s="154" t="s">
        <v>238</v>
      </c>
    </row>
    <row r="56" spans="1:36" s="154" customFormat="1" ht="21" customHeight="1">
      <c r="A56" s="220"/>
      <c r="B56" s="228" t="s">
        <v>245</v>
      </c>
      <c r="C56" s="229"/>
      <c r="D56" s="229"/>
      <c r="E56" s="229"/>
      <c r="F56" s="229"/>
      <c r="G56" s="230" t="s">
        <v>244</v>
      </c>
      <c r="H56" s="238">
        <v>-36</v>
      </c>
      <c r="I56" s="224" t="s">
        <v>186</v>
      </c>
      <c r="J56" s="232" t="s">
        <v>186</v>
      </c>
      <c r="K56" s="226" t="s">
        <v>186</v>
      </c>
      <c r="L56" s="232" t="s">
        <v>186</v>
      </c>
      <c r="M56" s="226" t="s">
        <v>186</v>
      </c>
      <c r="N56" s="232" t="s">
        <v>186</v>
      </c>
      <c r="O56" s="226" t="s">
        <v>186</v>
      </c>
      <c r="P56" s="232" t="s">
        <v>186</v>
      </c>
      <c r="Q56" s="226" t="s">
        <v>186</v>
      </c>
      <c r="R56" s="232" t="s">
        <v>186</v>
      </c>
      <c r="S56" s="226" t="s">
        <v>186</v>
      </c>
      <c r="T56" s="232" t="s">
        <v>186</v>
      </c>
      <c r="U56" s="226" t="s">
        <v>186</v>
      </c>
      <c r="V56" s="232" t="s">
        <v>186</v>
      </c>
      <c r="W56" s="226" t="s">
        <v>186</v>
      </c>
      <c r="X56" s="232" t="s">
        <v>186</v>
      </c>
      <c r="Y56" s="224">
        <v>2551</v>
      </c>
      <c r="Z56" s="225" t="s">
        <v>186</v>
      </c>
      <c r="AA56" s="226" t="s">
        <v>186</v>
      </c>
      <c r="AB56" s="226" t="s">
        <v>186</v>
      </c>
      <c r="AC56" s="226" t="s">
        <v>186</v>
      </c>
      <c r="AD56" s="226" t="s">
        <v>186</v>
      </c>
      <c r="AE56" s="226" t="s">
        <v>186</v>
      </c>
      <c r="AF56" s="226" t="s">
        <v>186</v>
      </c>
      <c r="AG56" s="226" t="s">
        <v>186</v>
      </c>
      <c r="AH56" s="227" t="s">
        <v>186</v>
      </c>
      <c r="AI56" s="224" t="s">
        <v>186</v>
      </c>
      <c r="AJ56" s="154" t="s">
        <v>246</v>
      </c>
    </row>
    <row r="57" spans="1:36" s="154" customFormat="1" ht="21" customHeight="1">
      <c r="A57" s="220"/>
      <c r="B57" s="228" t="s">
        <v>247</v>
      </c>
      <c r="C57" s="229"/>
      <c r="D57" s="229"/>
      <c r="E57" s="229"/>
      <c r="F57" s="229"/>
      <c r="G57" s="230" t="s">
        <v>244</v>
      </c>
      <c r="H57" s="238">
        <v>-37</v>
      </c>
      <c r="I57" s="224" t="s">
        <v>186</v>
      </c>
      <c r="J57" s="232" t="s">
        <v>186</v>
      </c>
      <c r="K57" s="226" t="s">
        <v>186</v>
      </c>
      <c r="L57" s="232" t="s">
        <v>186</v>
      </c>
      <c r="M57" s="226" t="s">
        <v>186</v>
      </c>
      <c r="N57" s="232" t="s">
        <v>186</v>
      </c>
      <c r="O57" s="226" t="s">
        <v>186</v>
      </c>
      <c r="P57" s="232" t="s">
        <v>186</v>
      </c>
      <c r="Q57" s="226" t="s">
        <v>186</v>
      </c>
      <c r="R57" s="232" t="s">
        <v>186</v>
      </c>
      <c r="S57" s="226" t="s">
        <v>186</v>
      </c>
      <c r="T57" s="232" t="s">
        <v>186</v>
      </c>
      <c r="U57" s="226" t="s">
        <v>186</v>
      </c>
      <c r="V57" s="232" t="s">
        <v>186</v>
      </c>
      <c r="W57" s="226" t="s">
        <v>186</v>
      </c>
      <c r="X57" s="232" t="s">
        <v>186</v>
      </c>
      <c r="Y57" s="224">
        <v>692</v>
      </c>
      <c r="Z57" s="225" t="s">
        <v>186</v>
      </c>
      <c r="AA57" s="226" t="s">
        <v>186</v>
      </c>
      <c r="AB57" s="226" t="s">
        <v>186</v>
      </c>
      <c r="AC57" s="226" t="s">
        <v>186</v>
      </c>
      <c r="AD57" s="226" t="s">
        <v>186</v>
      </c>
      <c r="AE57" s="226" t="s">
        <v>186</v>
      </c>
      <c r="AF57" s="226" t="s">
        <v>186</v>
      </c>
      <c r="AG57" s="226" t="s">
        <v>186</v>
      </c>
      <c r="AH57" s="227" t="s">
        <v>186</v>
      </c>
      <c r="AI57" s="224" t="s">
        <v>186</v>
      </c>
      <c r="AJ57" s="154" t="s">
        <v>238</v>
      </c>
    </row>
    <row r="58" spans="1:36" s="154" customFormat="1" ht="21" customHeight="1" thickBot="1">
      <c r="A58" s="243"/>
      <c r="B58" s="244" t="s">
        <v>248</v>
      </c>
      <c r="C58" s="245"/>
      <c r="D58" s="245"/>
      <c r="E58" s="245"/>
      <c r="F58" s="245"/>
      <c r="G58" s="246" t="s">
        <v>244</v>
      </c>
      <c r="H58" s="205">
        <v>-38</v>
      </c>
      <c r="I58" s="247" t="s">
        <v>186</v>
      </c>
      <c r="J58" s="248" t="s">
        <v>186</v>
      </c>
      <c r="K58" s="249" t="s">
        <v>186</v>
      </c>
      <c r="L58" s="248" t="s">
        <v>186</v>
      </c>
      <c r="M58" s="249" t="s">
        <v>186</v>
      </c>
      <c r="N58" s="248" t="s">
        <v>186</v>
      </c>
      <c r="O58" s="249" t="s">
        <v>186</v>
      </c>
      <c r="P58" s="248" t="s">
        <v>186</v>
      </c>
      <c r="Q58" s="249" t="s">
        <v>186</v>
      </c>
      <c r="R58" s="248" t="s">
        <v>186</v>
      </c>
      <c r="S58" s="249" t="s">
        <v>186</v>
      </c>
      <c r="T58" s="248" t="s">
        <v>186</v>
      </c>
      <c r="U58" s="249" t="s">
        <v>186</v>
      </c>
      <c r="V58" s="248" t="s">
        <v>186</v>
      </c>
      <c r="W58" s="249" t="s">
        <v>186</v>
      </c>
      <c r="X58" s="248" t="s">
        <v>186</v>
      </c>
      <c r="Y58" s="253">
        <v>541.8</v>
      </c>
      <c r="Z58" s="254" t="s">
        <v>186</v>
      </c>
      <c r="AA58" s="255" t="s">
        <v>186</v>
      </c>
      <c r="AB58" s="255" t="s">
        <v>186</v>
      </c>
      <c r="AC58" s="255" t="s">
        <v>186</v>
      </c>
      <c r="AD58" s="255" t="s">
        <v>186</v>
      </c>
      <c r="AE58" s="255" t="s">
        <v>186</v>
      </c>
      <c r="AF58" s="255" t="s">
        <v>186</v>
      </c>
      <c r="AG58" s="255" t="s">
        <v>186</v>
      </c>
      <c r="AH58" s="256" t="s">
        <v>186</v>
      </c>
      <c r="AI58" s="253" t="s">
        <v>186</v>
      </c>
      <c r="AJ58" s="154" t="s">
        <v>238</v>
      </c>
    </row>
  </sheetData>
  <mergeCells count="1">
    <mergeCell ref="A1:AI1"/>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経済企画庁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情報システム課</cp:lastModifiedBy>
  <cp:lastPrinted>1998-07-06T02:41:47Z</cp:lastPrinted>
  <dcterms:created xsi:type="dcterms:W3CDTF">1998-07-03T07:21:02Z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